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 arrear" sheetId="1" state="visible" r:id="rId1"/>
    <sheet xmlns:r="http://schemas.openxmlformats.org/officeDocument/2006/relationships" name="All pay level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₹&quot;#,##0"/>
  </numFmts>
  <fonts count="7">
    <font>
      <name val="Calibri"/>
      <family val="2"/>
      <color theme="1"/>
      <sz val="11"/>
      <scheme val="minor"/>
    </font>
    <font>
      <b val="1"/>
      <color rgb="0014202F"/>
      <sz val="15"/>
    </font>
    <font>
      <i val="1"/>
      <color rgb="005B6472"/>
      <sz val="9"/>
    </font>
    <font>
      <b val="1"/>
      <color rgb="00FFFFFF"/>
    </font>
    <font>
      <b val="1"/>
    </font>
    <font>
      <color rgb="00C9771A"/>
      <u val="single"/>
    </font>
    <font>
      <b val="1"/>
      <color rgb="0014202F"/>
      <sz val="14"/>
    </font>
  </fonts>
  <fills count="5">
    <fill>
      <patternFill/>
    </fill>
    <fill>
      <patternFill patternType="gray125"/>
    </fill>
    <fill>
      <patternFill patternType="solid">
        <fgColor rgb="0014202F"/>
      </patternFill>
    </fill>
    <fill>
      <patternFill patternType="solid">
        <fgColor rgb="00FFF4D6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5D9E0"/>
      </left>
      <right style="thin">
        <color rgb="00D5D9E0"/>
      </right>
      <top style="thin">
        <color rgb="00D5D9E0"/>
      </top>
      <bottom style="thin">
        <color rgb="00D5D9E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164" fontId="0" fillId="3" borderId="1" pivotButton="0" quotePrefix="0" xfId="0"/>
    <xf numFmtId="1" fontId="0" fillId="3" borderId="1" pivotButton="0" quotePrefix="0" xfId="0"/>
    <xf numFmtId="164" fontId="0" fillId="0" borderId="0" pivotButton="0" quotePrefix="0" xfId="0"/>
    <xf numFmtId="164" fontId="4" fillId="4" borderId="1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aisatools.co.in/da-arrear-calculator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DA Arrear Calculator (July 2026 revision) — central government staff and pensioners</t>
        </is>
      </c>
    </row>
    <row r="2">
      <c r="A2" s="2" t="inlineStr">
        <is>
          <t>Yellow cells are yours. Pensioners: put basic pension in place of basic pay (Dearness Relief works the same way).</t>
        </is>
      </c>
    </row>
    <row r="4">
      <c r="A4" s="3" t="inlineStr">
        <is>
          <t>Your numbers</t>
        </is>
      </c>
      <c r="B4" s="4" t="n"/>
    </row>
    <row r="5">
      <c r="A5" s="5" t="inlineStr">
        <is>
          <t>Basic pay or basic pension per month (₹)</t>
        </is>
      </c>
      <c r="B5" s="6" t="n">
        <v>35400</v>
      </c>
      <c r="C5" s="2" t="inlineStr">
        <is>
          <t>Pay matrix basic only: not HRA, TA or other allowances</t>
        </is>
      </c>
    </row>
    <row r="6">
      <c r="A6" s="5" t="inlineStr">
        <is>
          <t>DA rate paid now (%)</t>
        </is>
      </c>
      <c r="B6" s="7" t="n">
        <v>60</v>
      </c>
      <c r="C6" s="2" t="inlineStr">
        <is>
          <t>60% from 1 January 2026 (DoE OM, 22 April 2026)</t>
        </is>
      </c>
    </row>
    <row r="7">
      <c r="A7" s="5" t="inlineStr">
        <is>
          <t>New DA rate (%)</t>
        </is>
      </c>
      <c r="B7" s="7" t="n">
        <v>63</v>
      </c>
      <c r="C7" s="2" t="inlineStr">
        <is>
          <t>63% is the EXPECTED July 2026 rate: pending until the Cabinet approves it</t>
        </is>
      </c>
    </row>
    <row r="8">
      <c r="A8" s="5" t="inlineStr">
        <is>
          <t>Months paid at the old rate (from July)</t>
        </is>
      </c>
      <c r="B8" s="7" t="n">
        <v>3</v>
      </c>
      <c r="C8" s="2" t="inlineStr">
        <is>
          <t>3 if the hike arrives with October pay; 4 if with November pay</t>
        </is>
      </c>
    </row>
    <row r="10">
      <c r="A10" s="3" t="inlineStr">
        <is>
          <t>Month</t>
        </is>
      </c>
      <c r="B10" s="3" t="inlineStr">
        <is>
          <t>DA at old rate (₹)</t>
        </is>
      </c>
      <c r="C10" s="3" t="inlineStr">
        <is>
          <t>DA at new rate (₹)</t>
        </is>
      </c>
      <c r="D10" s="3" t="inlineStr">
        <is>
          <t>Arrear for the month (₹)</t>
        </is>
      </c>
    </row>
    <row r="11">
      <c r="A11">
        <f>IF(1&lt;=$B$8,"July 2026","")</f>
        <v/>
      </c>
      <c r="B11" s="8">
        <f>IF(1&lt;=$B$8,ROUND($B$5*$B$6/100,0),0)</f>
        <v/>
      </c>
      <c r="C11" s="8">
        <f>IF(1&lt;=$B$8,ROUND($B$5*$B$7/100,0),0)</f>
        <v/>
      </c>
      <c r="D11" s="8">
        <f>C11-B11</f>
        <v/>
      </c>
    </row>
    <row r="12">
      <c r="A12">
        <f>IF(2&lt;=$B$8,"August 2026","")</f>
        <v/>
      </c>
      <c r="B12" s="8">
        <f>IF(2&lt;=$B$8,ROUND($B$5*$B$6/100,0),0)</f>
        <v/>
      </c>
      <c r="C12" s="8">
        <f>IF(2&lt;=$B$8,ROUND($B$5*$B$7/100,0),0)</f>
        <v/>
      </c>
      <c r="D12" s="8">
        <f>C12-B12</f>
        <v/>
      </c>
    </row>
    <row r="13">
      <c r="A13">
        <f>IF(3&lt;=$B$8,"September 2026","")</f>
        <v/>
      </c>
      <c r="B13" s="8">
        <f>IF(3&lt;=$B$8,ROUND($B$5*$B$6/100,0),0)</f>
        <v/>
      </c>
      <c r="C13" s="8">
        <f>IF(3&lt;=$B$8,ROUND($B$5*$B$7/100,0),0)</f>
        <v/>
      </c>
      <c r="D13" s="8">
        <f>C13-B13</f>
        <v/>
      </c>
    </row>
    <row r="14">
      <c r="A14">
        <f>IF(4&lt;=$B$8,"October 2026","")</f>
        <v/>
      </c>
      <c r="B14" s="8">
        <f>IF(4&lt;=$B$8,ROUND($B$5*$B$6/100,0),0)</f>
        <v/>
      </c>
      <c r="C14" s="8">
        <f>IF(4&lt;=$B$8,ROUND($B$5*$B$7/100,0),0)</f>
        <v/>
      </c>
      <c r="D14" s="8">
        <f>C14-B14</f>
        <v/>
      </c>
    </row>
    <row r="15">
      <c r="A15">
        <f>IF(5&lt;=$B$8,"November 2026","")</f>
        <v/>
      </c>
      <c r="B15" s="8">
        <f>IF(5&lt;=$B$8,ROUND($B$5*$B$6/100,0),0)</f>
        <v/>
      </c>
      <c r="C15" s="8">
        <f>IF(5&lt;=$B$8,ROUND($B$5*$B$7/100,0),0)</f>
        <v/>
      </c>
      <c r="D15" s="8">
        <f>C15-B15</f>
        <v/>
      </c>
    </row>
    <row r="16">
      <c r="A16">
        <f>IF(6&lt;=$B$8,"December 2026","")</f>
        <v/>
      </c>
      <c r="B16" s="8">
        <f>IF(6&lt;=$B$8,ROUND($B$5*$B$6/100,0),0)</f>
        <v/>
      </c>
      <c r="C16" s="8">
        <f>IF(6&lt;=$B$8,ROUND($B$5*$B$7/100,0),0)</f>
        <v/>
      </c>
      <c r="D16" s="8">
        <f>C16-B16</f>
        <v/>
      </c>
    </row>
    <row r="18">
      <c r="A18" s="3" t="inlineStr">
        <is>
          <t>Result</t>
        </is>
      </c>
      <c r="B18" s="4" t="n"/>
    </row>
    <row r="19">
      <c r="A19" s="5" t="inlineStr">
        <is>
          <t>Extra DA every month from now on</t>
        </is>
      </c>
      <c r="B19" s="9">
        <f>ROUND($B$5*$B$7/100,0)-ROUND($B$5*$B$6/100,0)</f>
        <v/>
      </c>
    </row>
    <row r="20">
      <c r="A20" s="5" t="inlineStr">
        <is>
          <t>Total arrear (taxable as salary)</t>
        </is>
      </c>
      <c r="B20" s="9">
        <f>SUM(D11:D16)</f>
        <v/>
      </c>
      <c r="C20" s="2" t="inlineStr">
        <is>
          <t>NPS members: 10% of (basic + DA) is also deducted on the arrear</t>
        </is>
      </c>
    </row>
    <row r="21">
      <c r="A21" s="5" t="inlineStr">
        <is>
          <t>New monthly DA</t>
        </is>
      </c>
      <c r="B21" s="9">
        <f>ROUND($B$5*$B$7/100,0)</f>
        <v/>
      </c>
    </row>
    <row r="23">
      <c r="A23" s="10" t="inlineStr">
        <is>
          <t>Live version with every option side by side: https://paisatools.co.in/da-arrear-calculator</t>
        </is>
      </c>
    </row>
    <row r="24">
      <c r="A24" s="2" t="inlineStr">
        <is>
          <t>DA arrear calculation · Free template by PaisaTools (paisatools.co.in) · CC BY 4.0: share and adapt with credit.</t>
        </is>
      </c>
    </row>
    <row r="25">
      <c r="A25" s="2" t="inlineStr">
        <is>
          <t>DA rounded to the nearest rupee each month. Check the final rate and months in the Department of Expenditure memorandum.</t>
        </is>
      </c>
    </row>
  </sheetData>
  <hyperlinks>
    <hyperlink xmlns:r="http://schemas.openxmlformats.org/officeDocument/2006/relationships" ref="A2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18" customWidth="1" min="3" max="3"/>
    <col width="18" customWidth="1" min="4" max="4"/>
    <col width="20" customWidth="1" min="5" max="5"/>
    <col width="20" customWidth="1" min="6" max="6"/>
  </cols>
  <sheetData>
    <row r="1">
      <c r="A1" s="11" t="inlineStr">
        <is>
          <t>DA arrear at each 7th CPC pay level (minimum basic of the level)</t>
        </is>
      </c>
    </row>
    <row r="2">
      <c r="A2" s="2" t="inlineStr">
        <is>
          <t>Uses the rates and months on the 'DA arrear' sheet. Your own basic may be higher within the level: use the first sheet for it.</t>
        </is>
      </c>
    </row>
    <row r="4">
      <c r="A4" s="3" t="inlineStr">
        <is>
          <t>Pay level</t>
        </is>
      </c>
      <c r="B4" s="3" t="inlineStr">
        <is>
          <t>Minimum basic (₹)</t>
        </is>
      </c>
      <c r="C4" s="3" t="inlineStr">
        <is>
          <t>DA now (₹)</t>
        </is>
      </c>
      <c r="D4" s="3" t="inlineStr">
        <is>
          <t>DA at new rate (₹)</t>
        </is>
      </c>
      <c r="E4" s="3" t="inlineStr">
        <is>
          <t>Extra per month (₹)</t>
        </is>
      </c>
      <c r="F4" s="3" t="inlineStr">
        <is>
          <t>Total arrear (₹)</t>
        </is>
      </c>
    </row>
    <row r="5">
      <c r="A5" s="5" t="inlineStr">
        <is>
          <t>Level 1</t>
        </is>
      </c>
      <c r="B5" s="8" t="n">
        <v>18000</v>
      </c>
      <c r="C5" s="8">
        <f>ROUND(B5*'DA arrear'!$B$6/100,0)</f>
        <v/>
      </c>
      <c r="D5" s="8">
        <f>ROUND(B5*'DA arrear'!$B$7/100,0)</f>
        <v/>
      </c>
      <c r="E5" s="8">
        <f>D5-C5</f>
        <v/>
      </c>
      <c r="F5" s="8">
        <f>E5*'DA arrear'!$B$8</f>
        <v/>
      </c>
    </row>
    <row r="6">
      <c r="A6" s="5" t="inlineStr">
        <is>
          <t>Level 2</t>
        </is>
      </c>
      <c r="B6" s="8" t="n">
        <v>19900</v>
      </c>
      <c r="C6" s="8">
        <f>ROUND(B6*'DA arrear'!$B$6/100,0)</f>
        <v/>
      </c>
      <c r="D6" s="8">
        <f>ROUND(B6*'DA arrear'!$B$7/100,0)</f>
        <v/>
      </c>
      <c r="E6" s="8">
        <f>D6-C6</f>
        <v/>
      </c>
      <c r="F6" s="8">
        <f>E6*'DA arrear'!$B$8</f>
        <v/>
      </c>
    </row>
    <row r="7">
      <c r="A7" s="5" t="inlineStr">
        <is>
          <t>Level 3</t>
        </is>
      </c>
      <c r="B7" s="8" t="n">
        <v>21700</v>
      </c>
      <c r="C7" s="8">
        <f>ROUND(B7*'DA arrear'!$B$6/100,0)</f>
        <v/>
      </c>
      <c r="D7" s="8">
        <f>ROUND(B7*'DA arrear'!$B$7/100,0)</f>
        <v/>
      </c>
      <c r="E7" s="8">
        <f>D7-C7</f>
        <v/>
      </c>
      <c r="F7" s="8">
        <f>E7*'DA arrear'!$B$8</f>
        <v/>
      </c>
    </row>
    <row r="8">
      <c r="A8" s="5" t="inlineStr">
        <is>
          <t>Level 4</t>
        </is>
      </c>
      <c r="B8" s="8" t="n">
        <v>25500</v>
      </c>
      <c r="C8" s="8">
        <f>ROUND(B8*'DA arrear'!$B$6/100,0)</f>
        <v/>
      </c>
      <c r="D8" s="8">
        <f>ROUND(B8*'DA arrear'!$B$7/100,0)</f>
        <v/>
      </c>
      <c r="E8" s="8">
        <f>D8-C8</f>
        <v/>
      </c>
      <c r="F8" s="8">
        <f>E8*'DA arrear'!$B$8</f>
        <v/>
      </c>
    </row>
    <row r="9">
      <c r="A9" s="5" t="inlineStr">
        <is>
          <t>Level 5</t>
        </is>
      </c>
      <c r="B9" s="8" t="n">
        <v>29200</v>
      </c>
      <c r="C9" s="8">
        <f>ROUND(B9*'DA arrear'!$B$6/100,0)</f>
        <v/>
      </c>
      <c r="D9" s="8">
        <f>ROUND(B9*'DA arrear'!$B$7/100,0)</f>
        <v/>
      </c>
      <c r="E9" s="8">
        <f>D9-C9</f>
        <v/>
      </c>
      <c r="F9" s="8">
        <f>E9*'DA arrear'!$B$8</f>
        <v/>
      </c>
    </row>
    <row r="10">
      <c r="A10" s="5" t="inlineStr">
        <is>
          <t>Level 6</t>
        </is>
      </c>
      <c r="B10" s="8" t="n">
        <v>35400</v>
      </c>
      <c r="C10" s="8">
        <f>ROUND(B10*'DA arrear'!$B$6/100,0)</f>
        <v/>
      </c>
      <c r="D10" s="8">
        <f>ROUND(B10*'DA arrear'!$B$7/100,0)</f>
        <v/>
      </c>
      <c r="E10" s="8">
        <f>D10-C10</f>
        <v/>
      </c>
      <c r="F10" s="8">
        <f>E10*'DA arrear'!$B$8</f>
        <v/>
      </c>
    </row>
    <row r="11">
      <c r="A11" s="5" t="inlineStr">
        <is>
          <t>Level 7</t>
        </is>
      </c>
      <c r="B11" s="8" t="n">
        <v>44900</v>
      </c>
      <c r="C11" s="8">
        <f>ROUND(B11*'DA arrear'!$B$6/100,0)</f>
        <v/>
      </c>
      <c r="D11" s="8">
        <f>ROUND(B11*'DA arrear'!$B$7/100,0)</f>
        <v/>
      </c>
      <c r="E11" s="8">
        <f>D11-C11</f>
        <v/>
      </c>
      <c r="F11" s="8">
        <f>E11*'DA arrear'!$B$8</f>
        <v/>
      </c>
    </row>
    <row r="12">
      <c r="A12" s="5" t="inlineStr">
        <is>
          <t>Level 8</t>
        </is>
      </c>
      <c r="B12" s="8" t="n">
        <v>47600</v>
      </c>
      <c r="C12" s="8">
        <f>ROUND(B12*'DA arrear'!$B$6/100,0)</f>
        <v/>
      </c>
      <c r="D12" s="8">
        <f>ROUND(B12*'DA arrear'!$B$7/100,0)</f>
        <v/>
      </c>
      <c r="E12" s="8">
        <f>D12-C12</f>
        <v/>
      </c>
      <c r="F12" s="8">
        <f>E12*'DA arrear'!$B$8</f>
        <v/>
      </c>
    </row>
    <row r="13">
      <c r="A13" s="5" t="inlineStr">
        <is>
          <t>Level 9</t>
        </is>
      </c>
      <c r="B13" s="8" t="n">
        <v>53100</v>
      </c>
      <c r="C13" s="8">
        <f>ROUND(B13*'DA arrear'!$B$6/100,0)</f>
        <v/>
      </c>
      <c r="D13" s="8">
        <f>ROUND(B13*'DA arrear'!$B$7/100,0)</f>
        <v/>
      </c>
      <c r="E13" s="8">
        <f>D13-C13</f>
        <v/>
      </c>
      <c r="F13" s="8">
        <f>E13*'DA arrear'!$B$8</f>
        <v/>
      </c>
    </row>
    <row r="14">
      <c r="A14" s="5" t="inlineStr">
        <is>
          <t>Level 10</t>
        </is>
      </c>
      <c r="B14" s="8" t="n">
        <v>56100</v>
      </c>
      <c r="C14" s="8">
        <f>ROUND(B14*'DA arrear'!$B$6/100,0)</f>
        <v/>
      </c>
      <c r="D14" s="8">
        <f>ROUND(B14*'DA arrear'!$B$7/100,0)</f>
        <v/>
      </c>
      <c r="E14" s="8">
        <f>D14-C14</f>
        <v/>
      </c>
      <c r="F14" s="8">
        <f>E14*'DA arrear'!$B$8</f>
        <v/>
      </c>
    </row>
    <row r="15">
      <c r="A15" s="5" t="inlineStr">
        <is>
          <t>Level 11</t>
        </is>
      </c>
      <c r="B15" s="8" t="n">
        <v>67700</v>
      </c>
      <c r="C15" s="8">
        <f>ROUND(B15*'DA arrear'!$B$6/100,0)</f>
        <v/>
      </c>
      <c r="D15" s="8">
        <f>ROUND(B15*'DA arrear'!$B$7/100,0)</f>
        <v/>
      </c>
      <c r="E15" s="8">
        <f>D15-C15</f>
        <v/>
      </c>
      <c r="F15" s="8">
        <f>E15*'DA arrear'!$B$8</f>
        <v/>
      </c>
    </row>
    <row r="16">
      <c r="A16" s="5" t="inlineStr">
        <is>
          <t>Level 12</t>
        </is>
      </c>
      <c r="B16" s="8" t="n">
        <v>78800</v>
      </c>
      <c r="C16" s="8">
        <f>ROUND(B16*'DA arrear'!$B$6/100,0)</f>
        <v/>
      </c>
      <c r="D16" s="8">
        <f>ROUND(B16*'DA arrear'!$B$7/100,0)</f>
        <v/>
      </c>
      <c r="E16" s="8">
        <f>D16-C16</f>
        <v/>
      </c>
      <c r="F16" s="8">
        <f>E16*'DA arrear'!$B$8</f>
        <v/>
      </c>
    </row>
    <row r="17">
      <c r="A17" s="5" t="inlineStr">
        <is>
          <t>Level 13</t>
        </is>
      </c>
      <c r="B17" s="8" t="n">
        <v>123100</v>
      </c>
      <c r="C17" s="8">
        <f>ROUND(B17*'DA arrear'!$B$6/100,0)</f>
        <v/>
      </c>
      <c r="D17" s="8">
        <f>ROUND(B17*'DA arrear'!$B$7/100,0)</f>
        <v/>
      </c>
      <c r="E17" s="8">
        <f>D17-C17</f>
        <v/>
      </c>
      <c r="F17" s="8">
        <f>E17*'DA arrear'!$B$8</f>
        <v/>
      </c>
    </row>
    <row r="18">
      <c r="A18" s="5" t="inlineStr">
        <is>
          <t>Level 13A</t>
        </is>
      </c>
      <c r="B18" s="8" t="n">
        <v>131100</v>
      </c>
      <c r="C18" s="8">
        <f>ROUND(B18*'DA arrear'!$B$6/100,0)</f>
        <v/>
      </c>
      <c r="D18" s="8">
        <f>ROUND(B18*'DA arrear'!$B$7/100,0)</f>
        <v/>
      </c>
      <c r="E18" s="8">
        <f>D18-C18</f>
        <v/>
      </c>
      <c r="F18" s="8">
        <f>E18*'DA arrear'!$B$8</f>
        <v/>
      </c>
    </row>
    <row r="19">
      <c r="A19" s="5" t="inlineStr">
        <is>
          <t>Level 14</t>
        </is>
      </c>
      <c r="B19" s="8" t="n">
        <v>144200</v>
      </c>
      <c r="C19" s="8">
        <f>ROUND(B19*'DA arrear'!$B$6/100,0)</f>
        <v/>
      </c>
      <c r="D19" s="8">
        <f>ROUND(B19*'DA arrear'!$B$7/100,0)</f>
        <v/>
      </c>
      <c r="E19" s="8">
        <f>D19-C19</f>
        <v/>
      </c>
      <c r="F19" s="8">
        <f>E19*'DA arrear'!$B$8</f>
        <v/>
      </c>
    </row>
    <row r="20">
      <c r="A20" s="5" t="inlineStr">
        <is>
          <t>Level 15</t>
        </is>
      </c>
      <c r="B20" s="8" t="n">
        <v>182200</v>
      </c>
      <c r="C20" s="8">
        <f>ROUND(B20*'DA arrear'!$B$6/100,0)</f>
        <v/>
      </c>
      <c r="D20" s="8">
        <f>ROUND(B20*'DA arrear'!$B$7/100,0)</f>
        <v/>
      </c>
      <c r="E20" s="8">
        <f>D20-C20</f>
        <v/>
      </c>
      <c r="F20" s="8">
        <f>E20*'DA arrear'!$B$8</f>
        <v/>
      </c>
    </row>
    <row r="21">
      <c r="A21" s="5" t="inlineStr">
        <is>
          <t>Level 16</t>
        </is>
      </c>
      <c r="B21" s="8" t="n">
        <v>205400</v>
      </c>
      <c r="C21" s="8">
        <f>ROUND(B21*'DA arrear'!$B$6/100,0)</f>
        <v/>
      </c>
      <c r="D21" s="8">
        <f>ROUND(B21*'DA arrear'!$B$7/100,0)</f>
        <v/>
      </c>
      <c r="E21" s="8">
        <f>D21-C21</f>
        <v/>
      </c>
      <c r="F21" s="8">
        <f>E21*'DA arrear'!$B$8</f>
        <v/>
      </c>
    </row>
    <row r="22">
      <c r="A22" s="5" t="inlineStr">
        <is>
          <t>Level 17</t>
        </is>
      </c>
      <c r="B22" s="8" t="n">
        <v>225000</v>
      </c>
      <c r="C22" s="8">
        <f>ROUND(B22*'DA arrear'!$B$6/100,0)</f>
        <v/>
      </c>
      <c r="D22" s="8">
        <f>ROUND(B22*'DA arrear'!$B$7/100,0)</f>
        <v/>
      </c>
      <c r="E22" s="8">
        <f>D22-C22</f>
        <v/>
      </c>
      <c r="F22" s="8">
        <f>E22*'DA arrear'!$B$8</f>
        <v/>
      </c>
    </row>
    <row r="23">
      <c r="A23" s="5" t="inlineStr">
        <is>
          <t>Level 18</t>
        </is>
      </c>
      <c r="B23" s="8" t="n">
        <v>250000</v>
      </c>
      <c r="C23" s="8">
        <f>ROUND(B23*'DA arrear'!$B$6/100,0)</f>
        <v/>
      </c>
      <c r="D23" s="8">
        <f>ROUND(B23*'DA arrear'!$B$7/100,0)</f>
        <v/>
      </c>
      <c r="E23" s="8">
        <f>D23-C23</f>
        <v/>
      </c>
      <c r="F23" s="8">
        <f>E23*'DA arrear'!$B$8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2026-10-18T19:18:27Z</dcterms:created>
  <dcterms:modified xmlns:dcterms="http://purl.org/dc/terms/" xmlns:xsi="http://www.w3.org/2001/XMLSchema-instance" xsi:type="dcterms:W3CDTF">2026-10-18T19:18:27Z</dcterms:modified>
</cp:coreProperties>
</file>