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encash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b val="1"/>
      <color rgb="0014202F"/>
      <sz val="9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0" fillId="3" borderId="1" pivotButton="0" quotePrefix="0" xfId="0"/>
    <xf numFmtId="164" fontId="4" fillId="4" borderId="1" pivotButton="0" quotePrefix="0" xfId="0"/>
    <xf numFmtId="1" fontId="4" fillId="4" borderId="1" pivotButton="0" quotePrefix="0" xfId="0"/>
    <xf numFmtId="0" fontId="4" fillId="4" borderId="1" pivotButton="0" quotePrefix="0" xfId="0"/>
    <xf numFmtId="164" fontId="0" fillId="4" borderId="1" pivotButton="0" quotePrefix="0" xfId="0"/>
    <xf numFmtId="0" fontId="5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gratuity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22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Leave encashment calculator — the amount, the tax-free part and the taxable rest</t>
        </is>
      </c>
    </row>
    <row r="2">
      <c r="A2" s="2" t="inlineStr">
        <is>
          <t>Yellow cells are yours to change. Green cells calculate. Rules for tax year 2026-27.</t>
        </is>
      </c>
    </row>
    <row r="4">
      <c r="A4" s="3" t="inlineStr">
        <is>
          <t>Your leave and pay</t>
        </is>
      </c>
      <c r="B4" s="4" t="n"/>
    </row>
    <row r="5">
      <c r="A5" s="5" t="inlineStr">
        <is>
          <t>Basic + DA per month, last drawn (₹)</t>
        </is>
      </c>
      <c r="B5" s="6" t="n">
        <v>60000</v>
      </c>
      <c r="C5" s="2" t="inlineStr">
        <is>
          <t>The pay your company encashes leave on</t>
        </is>
      </c>
    </row>
    <row r="6">
      <c r="A6" s="5" t="inlineStr">
        <is>
          <t>Earned leave at your credit, being encashed (days)</t>
        </is>
      </c>
      <c r="B6" s="7" t="n">
        <v>240</v>
      </c>
    </row>
    <row r="7">
      <c r="A7" s="5" t="inlineStr">
        <is>
          <t>Your company's divisor: 30 or 26</t>
        </is>
      </c>
      <c r="B7" s="7" t="n">
        <v>30</v>
      </c>
      <c r="C7" s="2" t="inlineStr">
        <is>
          <t>Your leave policy says which; both are worked out below</t>
        </is>
      </c>
    </row>
    <row r="8">
      <c r="A8" s="5" t="inlineStr">
        <is>
          <t>Employer: G = Central or State government, N = any other</t>
        </is>
      </c>
      <c r="B8" s="8" t="inlineStr">
        <is>
          <t>N</t>
        </is>
      </c>
      <c r="C8" s="2" t="inlineStr">
        <is>
          <t>PSUs, banks and private companies are N</t>
        </is>
      </c>
    </row>
    <row r="9">
      <c r="A9" s="5" t="inlineStr">
        <is>
          <t>Paid: L = on leaving (retirement or resignation), S = during service</t>
        </is>
      </c>
      <c r="B9" s="8" t="inlineStr">
        <is>
          <t>L</t>
        </is>
      </c>
    </row>
    <row r="10">
      <c r="A10" s="5" t="inlineStr">
        <is>
          <t>Completed years of service with this employer</t>
        </is>
      </c>
      <c r="B10" s="7" t="n">
        <v>20</v>
      </c>
    </row>
    <row r="11">
      <c r="A11" s="5" t="inlineStr">
        <is>
          <t>Earned leave you get each year under your rules (days)</t>
        </is>
      </c>
      <c r="B11" s="7" t="n">
        <v>30</v>
      </c>
      <c r="C11" s="2" t="inlineStr">
        <is>
          <t>For tax, at most 30 days a year are counted</t>
        </is>
      </c>
    </row>
    <row r="12">
      <c r="A12" s="5" t="inlineStr">
        <is>
          <t>Earned leave you took or encashed while in service (days)</t>
        </is>
      </c>
      <c r="B12" s="7" t="n">
        <v>200</v>
      </c>
    </row>
    <row r="13">
      <c r="A13" s="5" t="inlineStr">
        <is>
          <t>Leave encashment exempted in earlier years, any employer (₹)</t>
        </is>
      </c>
      <c r="B13" s="6" t="n">
        <v>0</v>
      </c>
      <c r="C13" s="2" t="inlineStr">
        <is>
          <t>Reduces the ₹25 lakh lifetime limit</t>
        </is>
      </c>
    </row>
    <row r="15">
      <c r="A15" s="3" t="inlineStr">
        <is>
          <t>Encashment amount</t>
        </is>
      </c>
      <c r="B15" s="4" t="n"/>
    </row>
    <row r="16">
      <c r="A16" s="5" t="inlineStr">
        <is>
          <t>Basic + DA ÷ 30 × days</t>
        </is>
      </c>
      <c r="B16" s="9">
        <f>ROUND(B5/30*B6,0)</f>
        <v/>
      </c>
    </row>
    <row r="17">
      <c r="A17" s="5" t="inlineStr">
        <is>
          <t>Basic + DA ÷ 26 × days</t>
        </is>
      </c>
      <c r="B17" s="9">
        <f>ROUND(B5/26*B6,0)</f>
        <v/>
      </c>
      <c r="C17" s="2" t="inlineStr">
        <is>
          <t>÷ 26 counts working days only, so it pays more</t>
        </is>
      </c>
    </row>
    <row r="18">
      <c r="A18" s="5" t="inlineStr">
        <is>
          <t>Amount you receive (your company's divisor)</t>
        </is>
      </c>
      <c r="B18" s="9">
        <f>IF(B7=26,B17,B16)</f>
        <v/>
      </c>
    </row>
    <row r="20">
      <c r="A20" s="3" t="inlineStr">
        <is>
          <t>Salary for the 10 months before you leave</t>
        </is>
      </c>
      <c r="B20" s="4" t="n"/>
      <c r="C20" s="2" t="inlineStr">
        <is>
          <t>Basic + DA + commission at a fixed % of turnover</t>
        </is>
      </c>
    </row>
    <row r="21">
      <c r="A21" s="5" t="inlineStr">
        <is>
          <t>Month 1 (earliest)</t>
        </is>
      </c>
      <c r="B21" s="6" t="n">
        <v>57000</v>
      </c>
    </row>
    <row r="22">
      <c r="A22" s="5" t="inlineStr">
        <is>
          <t>Month 2</t>
        </is>
      </c>
      <c r="B22" s="6" t="n">
        <v>57000</v>
      </c>
    </row>
    <row r="23">
      <c r="A23" s="5" t="inlineStr">
        <is>
          <t>Month 3</t>
        </is>
      </c>
      <c r="B23" s="6" t="n">
        <v>57000</v>
      </c>
    </row>
    <row r="24">
      <c r="A24" s="5" t="inlineStr">
        <is>
          <t>Month 4</t>
        </is>
      </c>
      <c r="B24" s="6" t="n">
        <v>57000</v>
      </c>
    </row>
    <row r="25">
      <c r="A25" s="5" t="inlineStr">
        <is>
          <t>Month 5</t>
        </is>
      </c>
      <c r="B25" s="6" t="n">
        <v>60000</v>
      </c>
    </row>
    <row r="26">
      <c r="A26" s="5" t="inlineStr">
        <is>
          <t>Month 6</t>
        </is>
      </c>
      <c r="B26" s="6" t="n">
        <v>60000</v>
      </c>
    </row>
    <row r="27">
      <c r="A27" s="5" t="inlineStr">
        <is>
          <t>Month 7</t>
        </is>
      </c>
      <c r="B27" s="6" t="n">
        <v>60000</v>
      </c>
    </row>
    <row r="28">
      <c r="A28" s="5" t="inlineStr">
        <is>
          <t>Month 8</t>
        </is>
      </c>
      <c r="B28" s="6" t="n">
        <v>60000</v>
      </c>
    </row>
    <row r="29">
      <c r="A29" s="5" t="inlineStr">
        <is>
          <t>Month 9</t>
        </is>
      </c>
      <c r="B29" s="6" t="n">
        <v>60000</v>
      </c>
    </row>
    <row r="30">
      <c r="A30" s="5" t="inlineStr">
        <is>
          <t>Month 10 (last month)</t>
        </is>
      </c>
      <c r="B30" s="6" t="n">
        <v>60000</v>
      </c>
    </row>
    <row r="31">
      <c r="A31" s="5" t="inlineStr">
        <is>
          <t>Average monthly salary</t>
        </is>
      </c>
      <c r="B31" s="9">
        <f>ROUND(AVERAGE(B21:B30),2)</f>
        <v/>
      </c>
    </row>
    <row r="33">
      <c r="A33" s="3" t="inlineStr">
        <is>
          <t>Tax-free part: the least of four limits</t>
        </is>
      </c>
      <c r="B33" s="4" t="n"/>
    </row>
    <row r="34">
      <c r="A34" s="5" t="inlineStr">
        <is>
          <t>(a) Amount actually received</t>
        </is>
      </c>
      <c r="B34" s="9">
        <f>B18</f>
        <v/>
      </c>
    </row>
    <row r="35">
      <c r="A35" s="5" t="inlineStr">
        <is>
          <t>Leave days counted for tax</t>
        </is>
      </c>
      <c r="B35" s="10">
        <f>MIN(B6,MAX(0,MIN(B11,30)*B10-B12))</f>
        <v/>
      </c>
      <c r="C35" s="2" t="inlineStr">
        <is>
          <t>30 days a year of service at most, less leave taken or encashed</t>
        </is>
      </c>
    </row>
    <row r="36">
      <c r="A36" s="5" t="inlineStr">
        <is>
          <t>(b) Those days at the average salary (days ÷ 30 × average)</t>
        </is>
      </c>
      <c r="B36" s="9">
        <f>ROUND(B35/30*B31,0)</f>
        <v/>
      </c>
    </row>
    <row r="37">
      <c r="A37" s="5" t="inlineStr">
        <is>
          <t>(c) 10 × average monthly salary</t>
        </is>
      </c>
      <c r="B37" s="9">
        <f>ROUND(10*B31,0)</f>
        <v/>
      </c>
    </row>
    <row r="38">
      <c r="A38" s="5" t="inlineStr">
        <is>
          <t>(d) ₹25 lakh less exemption already claimed</t>
        </is>
      </c>
      <c r="B38" s="9">
        <f>MAX(0,2500000-B13)</f>
        <v/>
      </c>
    </row>
    <row r="39">
      <c r="A39" s="5" t="inlineStr">
        <is>
          <t>Exempt from tax</t>
        </is>
      </c>
      <c r="B39" s="9">
        <f>IF(UPPER(B9)="S",0,IF(UPPER(B8)="G",B34,MIN(B34,B36,B37,B38)))</f>
        <v/>
      </c>
    </row>
    <row r="40">
      <c r="A40" s="5" t="inlineStr">
        <is>
          <t>Taxable part (added to your salary, taxed at your slab)</t>
        </is>
      </c>
      <c r="B40" s="9">
        <f>B34-B39</f>
        <v/>
      </c>
    </row>
    <row r="41">
      <c r="A41" s="5" t="inlineStr">
        <is>
          <t>What decided it</t>
        </is>
      </c>
      <c r="B41" s="11">
        <f>IF(UPPER(B9)="S","Paid during service: fully taxable",IF(UPPER(B8)="G","Government employee: fully exempt",IF(B39=B34,"(a) the amount itself",IF(B39=B36,"(b) leave at average salary",IF(B39=B37,"(c) 10 months' salary","(d) the ₹25 lakh limit")))))</f>
        <v/>
      </c>
    </row>
    <row r="43">
      <c r="A43" s="3" t="inlineStr">
        <is>
          <t>Both conventions side by side</t>
        </is>
      </c>
      <c r="B43" s="3" t="inlineStr">
        <is>
          <t>÷ 30</t>
        </is>
      </c>
      <c r="C43" s="3" t="inlineStr">
        <is>
          <t>÷ 26</t>
        </is>
      </c>
    </row>
    <row r="44">
      <c r="A44" s="5" t="inlineStr">
        <is>
          <t>Amount received</t>
        </is>
      </c>
      <c r="B44" s="12">
        <f>B16</f>
        <v/>
      </c>
      <c r="C44" s="12">
        <f>B17</f>
        <v/>
      </c>
    </row>
    <row r="45">
      <c r="A45" s="5" t="inlineStr">
        <is>
          <t>Exempt from tax</t>
        </is>
      </c>
      <c r="B45" s="12">
        <f>IF(UPPER($B$9)="S",0,IF(UPPER($B$8)="G",B16,MIN(B16,$B$36,$B$37,$B$38)))</f>
        <v/>
      </c>
      <c r="C45" s="12">
        <f>IF(UPPER($B$9)="S",0,IF(UPPER($B$8)="G",B17,MIN(B17,$B$36,$B$37,$B$38)))</f>
        <v/>
      </c>
    </row>
    <row r="46">
      <c r="A46" s="5" t="inlineStr">
        <is>
          <t>Taxable part</t>
        </is>
      </c>
      <c r="B46" s="12">
        <f>B44-B45</f>
        <v/>
      </c>
      <c r="C46" s="12">
        <f>C44-C45</f>
        <v/>
      </c>
    </row>
    <row r="48">
      <c r="A48" s="13" t="inlineStr">
        <is>
          <t>Government employees: leave encashment on retirement is fully exempt for Central and State government employees (section 10(10AA)(i) of the old Act; section 19, Table serial 13 of the Income-tax Act, 2025).</t>
        </is>
      </c>
    </row>
    <row r="50">
      <c r="A50" s="14" t="inlineStr">
        <is>
          <t>Everyone else: the least of the four limits above is exempt (section 10(10AA)(ii); Income-tax Act, 2025, section 19, Table serial 14). The ₹25 lakh limit applies from 1 April 2023 (CBDT Notification 31/2023) and is a lifetime total across employers. Encashment while still in service is fully taxable. The exemption is allowed in the new regime too. Paid to the family on the employee's death: fully exempt.</t>
        </is>
      </c>
    </row>
    <row r="52">
      <c r="A52" s="15" t="inlineStr">
        <is>
          <t>Live version with every option side by side: https://paisatools.co.in/gratuity-calculator</t>
        </is>
      </c>
    </row>
    <row r="53">
      <c r="A53" s="2" t="inlineStr">
        <is>
          <t>Leave encashment calculator · Free template by PaisaTools (paisatools.co.in) · CC BY 4.0: share and adapt with credit.</t>
        </is>
      </c>
    </row>
    <row r="54">
      <c r="A54" s="2" t="inlineStr">
        <is>
          <t>Leave encashment calculator · Free template by PaisaTools (paisatools.co.in) · CC BY 4.0. Not tax advice.</t>
        </is>
      </c>
    </row>
  </sheetData>
  <dataValidations count="3">
    <dataValidation sqref="B7" showDropDown="0" showInputMessage="0" showErrorMessage="0" allowBlank="0" type="list">
      <formula1>"30,26"</formula1>
    </dataValidation>
    <dataValidation sqref="B8" showDropDown="0" showInputMessage="0" showErrorMessage="0" allowBlank="0" type="list">
      <formula1>"G,N"</formula1>
    </dataValidation>
    <dataValidation sqref="B9" showDropDown="0" showInputMessage="0" showErrorMessage="0" allowBlank="0" type="list">
      <formula1>"L,S"</formula1>
    </dataValidation>
  </dataValidations>
  <hyperlinks>
    <hyperlink xmlns:r="http://schemas.openxmlformats.org/officeDocument/2006/relationships" ref="A5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2026-10-27T09:34:46Z</dcterms:created>
  <dcterms:modified xmlns:dcterms="http://purl.org/dc/terms/" xmlns:xsi="http://www.w3.org/2001/XMLSchema-instance" xsi:type="dcterms:W3CDTF">2026-10-27T09:34:46Z</dcterms:modified>
</cp:coreProperties>
</file>