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6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2" fontId="0" fillId="3" borderId="1" pivotButton="0" quotePrefix="0" xfId="0"/>
    <xf numFmtId="0" fontId="0" fillId="3" borderId="1" pivotButton="0" quotePrefix="0" xfId="0"/>
    <xf numFmtId="164" fontId="4" fillId="4" borderId="1" pivotButton="0" quotePrefix="0" xfId="0"/>
    <xf numFmtId="0" fontId="4" fillId="4" borderId="1" pivotButton="0" quotePrefix="0" xfId="0"/>
    <xf numFmtId="1" fontId="0" fillId="3" borderId="1" pivotButton="0" quotePrefix="0" xfId="0"/>
    <xf numFmtId="0" fontId="2" fillId="0" borderId="0" applyAlignment="1" pivotButton="0" quotePrefix="0" xfId="0">
      <alignment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post-office-rd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Post Office MIS calculator — monthly income for 5 years</t>
        </is>
      </c>
    </row>
    <row r="2">
      <c r="A2" s="2" t="inlineStr">
        <is>
          <t>Yellow cells are yours to change. Green cells calculate.</t>
        </is>
      </c>
    </row>
    <row r="4">
      <c r="A4" s="3" t="inlineStr">
        <is>
          <t>Your deposit</t>
        </is>
      </c>
      <c r="B4" s="4" t="n"/>
    </row>
    <row r="5">
      <c r="A5" s="5" t="inlineStr">
        <is>
          <t>Deposit (₹)</t>
        </is>
      </c>
      <c r="B5" s="6" t="n">
        <v>900000</v>
      </c>
      <c r="C5" s="2" t="inlineStr">
        <is>
          <t>₹1,000 minimum, in multiples of ₹1,000</t>
        </is>
      </c>
    </row>
    <row r="6">
      <c r="A6" s="5" t="inlineStr">
        <is>
          <t>Interest rate (% a year)</t>
        </is>
      </c>
      <c r="B6" s="7" t="n">
        <v>7.4</v>
      </c>
      <c r="C6" s="2" t="inlineStr">
        <is>
          <t>Government-set every quarter; 7.4% for Oct–Dec 2026, fixed for your 5 years once you open</t>
        </is>
      </c>
    </row>
    <row r="7">
      <c r="A7" s="5" t="inlineStr">
        <is>
          <t>Joint account? (Y/N)</t>
        </is>
      </c>
      <c r="B7" s="8" t="inlineStr">
        <is>
          <t>N</t>
        </is>
      </c>
      <c r="C7" s="2" t="inlineStr">
        <is>
          <t>Joint accounts can hold up to ₹15 lakh, single ₹9 lakh</t>
        </is>
      </c>
    </row>
    <row r="8">
      <c r="A8" s="5" t="inlineStr">
        <is>
          <t>Post Office RD rate, if you park the monthly interest there (% a year)</t>
        </is>
      </c>
      <c r="B8" s="7" t="n">
        <v>6.7</v>
      </c>
      <c r="C8" s="2" t="inlineStr">
        <is>
          <t>6.7% for Oct–Dec 2026</t>
        </is>
      </c>
    </row>
    <row r="10">
      <c r="A10" s="3" t="inlineStr">
        <is>
          <t>What you get</t>
        </is>
      </c>
      <c r="B10" s="4" t="n"/>
    </row>
    <row r="11">
      <c r="A11" s="5" t="inlineStr">
        <is>
          <t>Maximum you can deposit in this account</t>
        </is>
      </c>
      <c r="B11" s="9">
        <f>IF(UPPER(B7)="Y",1500000,900000)</f>
        <v/>
      </c>
    </row>
    <row r="12">
      <c r="A12" s="5" t="inlineStr">
        <is>
          <t>Is your deposit within the limit?</t>
        </is>
      </c>
      <c r="B12" s="10">
        <f>IF(B5&gt;B11,"No: over the limit","Yes")</f>
        <v/>
      </c>
    </row>
    <row r="13">
      <c r="A13" s="5" t="inlineStr">
        <is>
          <t>Interest paid to you every month</t>
        </is>
      </c>
      <c r="B13" s="9">
        <f>ROUND(B5*B6/100/12,0)</f>
        <v/>
      </c>
    </row>
    <row r="14">
      <c r="A14" s="5" t="inlineStr">
        <is>
          <t>Interest in a year</t>
        </is>
      </c>
      <c r="B14" s="9">
        <f>B13*12</f>
        <v/>
      </c>
    </row>
    <row r="15">
      <c r="A15" s="5" t="inlineStr">
        <is>
          <t>Total interest over 5 years</t>
        </is>
      </c>
      <c r="B15" s="9">
        <f>B13*60</f>
        <v/>
      </c>
      <c r="C15" s="2" t="inlineStr">
        <is>
          <t>Taxable at your slab; MIS gets no 80C deduction</t>
        </is>
      </c>
    </row>
    <row r="16">
      <c r="A16" s="5" t="inlineStr">
        <is>
          <t>Deposit returned at maturity</t>
        </is>
      </c>
      <c r="B16" s="9">
        <f>B5</f>
        <v/>
      </c>
    </row>
    <row r="18">
      <c r="A18" s="3" t="inlineStr">
        <is>
          <t>If each month's interest goes into a Post Office RD</t>
        </is>
      </c>
      <c r="B18" s="4" t="n"/>
    </row>
    <row r="19">
      <c r="A19" s="5" t="inlineStr">
        <is>
          <t>RD value after 60 instalments</t>
        </is>
      </c>
      <c r="B19" s="9">
        <f>ROUND(B13*((1+B8/400)^20-1)/(1-(1+B8/400)^(-1/3)),0)</f>
        <v/>
      </c>
      <c r="C19" s="2" t="inlineStr">
        <is>
          <t>Quarterly compounding, the formula India Post uses</t>
        </is>
      </c>
    </row>
    <row r="20">
      <c r="A20" s="5" t="inlineStr">
        <is>
          <t>You hold after 5 years (deposit + RD)</t>
        </is>
      </c>
      <c r="B20" s="9">
        <f>B5+B19</f>
        <v/>
      </c>
    </row>
    <row r="21">
      <c r="A21" s="5" t="inlineStr">
        <is>
          <t>Extra over spending the interest</t>
        </is>
      </c>
      <c r="B21" s="9">
        <f>B19-B15</f>
        <v/>
      </c>
    </row>
    <row r="23">
      <c r="A23" s="3" t="inlineStr">
        <is>
          <t>Closing early</t>
        </is>
      </c>
      <c r="B23" s="4" t="n"/>
    </row>
    <row r="24">
      <c r="A24" s="5" t="inlineStr">
        <is>
          <t>Close after how many months?</t>
        </is>
      </c>
      <c r="B24" s="11" t="n">
        <v>30</v>
      </c>
    </row>
    <row r="25">
      <c r="A25" s="5" t="inlineStr">
        <is>
          <t>Deduction from your deposit</t>
        </is>
      </c>
      <c r="B25" s="9">
        <f>IF(B24&lt;12,"Not allowed before 1 year",IF(B24&lt;36,B5*2/100,IF(B24&lt;60,B5*1/100,0)))</f>
        <v/>
      </c>
      <c r="C25" s="2" t="inlineStr">
        <is>
          <t>2% before 3 years, 1% from 3 to 5 years</t>
        </is>
      </c>
    </row>
    <row r="26">
      <c r="A26" s="5" t="inlineStr">
        <is>
          <t>Deposit you get back</t>
        </is>
      </c>
      <c r="B26" s="9">
        <f>IF(B24&lt;12,"—",B5-B25)</f>
        <v/>
      </c>
    </row>
    <row r="27">
      <c r="A27" s="5" t="inlineStr">
        <is>
          <t>Monthly interest received until then</t>
        </is>
      </c>
      <c r="B27" s="9">
        <f>IF(B24&lt;12,0,B13*MIN(B24,60))</f>
        <v/>
      </c>
    </row>
    <row r="29">
      <c r="A29" s="12" t="inlineStr">
        <is>
          <t>Interest is paid monthly into your post office savings account. Rates are revised every quarter for NEW accounts; an open account keeps its rate for the full 5 years.</t>
        </is>
      </c>
    </row>
    <row r="31">
      <c r="A31" s="13" t="inlineStr">
        <is>
          <t>Live version with every option side by side: https://paisatools.co.in/post-office-rd-calculator</t>
        </is>
      </c>
    </row>
    <row r="32">
      <c r="A32" s="2" t="inlineStr">
        <is>
          <t>Post Office MIS calculator · Free template by PaisaTools (paisatools.co.in) · CC BY 4.0: share and adapt with credit.</t>
        </is>
      </c>
    </row>
    <row r="33">
      <c r="A33" s="2" t="inlineStr">
        <is>
          <t>Post Office MIS calculator · Free template by PaisaTools (paisatools.co.in) · CC BY 4.0. Not financial advice.</t>
        </is>
      </c>
    </row>
  </sheetData>
  <hyperlinks>
    <hyperlink xmlns:r="http://schemas.openxmlformats.org/officeDocument/2006/relationships" ref="A3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2026-10-25T21:19:16Z</dcterms:created>
  <dcterms:modified xmlns:dcterms="http://purl.org/dc/terms/" xmlns:xsi="http://www.w3.org/2001/XMLSchema-instance" xsi:type="dcterms:W3CDTF">2026-10-25T21:19:16Z</dcterms:modified>
</cp:coreProperties>
</file>