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F yearly" sheetId="1" state="visible" r:id="rId1"/>
    <sheet xmlns:r="http://schemas.openxmlformats.org/officeDocument/2006/relationships" name="PPF 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" fontId="4" fillId="4" borderId="1" pivotButton="0" quotePrefix="0" xfId="0"/>
    <xf numFmtId="164" fontId="4" fillId="4" borderId="1" pivotButton="0" quotePrefix="0" xfId="0"/>
    <xf numFmtId="0" fontId="4" fillId="0" borderId="0" pivotButton="0" quotePrefix="0" xfId="0"/>
    <xf numFmtId="164" fontId="0" fillId="0" borderId="1" pivotButton="0" quotePrefix="0" xfId="0"/>
    <xf numFmtId="164" fontId="0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ppf-calculato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aisatools.co.in/ppf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PPF calculator — 15 years, plus 5-year extensions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PPF</t>
        </is>
      </c>
      <c r="B4" s="4" t="n"/>
    </row>
    <row r="5">
      <c r="A5" s="5" t="inlineStr">
        <is>
          <t>Deposit every year (₹)</t>
        </is>
      </c>
      <c r="B5" s="6" t="n">
        <v>150000</v>
      </c>
      <c r="C5" s="2" t="inlineStr">
        <is>
          <t>₹500 to ₹1,50,000 a financial year</t>
        </is>
      </c>
    </row>
    <row r="6">
      <c r="A6" s="5" t="inlineStr">
        <is>
          <t>Interest rate (% a year)</t>
        </is>
      </c>
      <c r="B6" s="7" t="n">
        <v>7.1</v>
      </c>
      <c r="C6" s="2" t="inlineStr">
        <is>
          <t>Government-set every quarter; 7.1% for Oct–Dec 2026</t>
        </is>
      </c>
    </row>
    <row r="7">
      <c r="A7" s="5" t="inlineStr">
        <is>
          <t>Extend after 15 years by (5-year blocks)</t>
        </is>
      </c>
      <c r="B7" s="8" t="n">
        <v>0</v>
      </c>
      <c r="C7" s="2" t="inlineStr">
        <is>
          <t>0 = close at 15 years. 2 = run to 25 years</t>
        </is>
      </c>
    </row>
    <row r="8">
      <c r="A8" s="5" t="inlineStr">
        <is>
          <t>Keep depositing during the extension? (1 = yes, 0 = no)</t>
        </is>
      </c>
      <c r="B8" s="8" t="n">
        <v>1</v>
      </c>
    </row>
    <row r="9">
      <c r="A9" s="5" t="inlineStr">
        <is>
          <t>Total years</t>
        </is>
      </c>
      <c r="B9" s="9">
        <f>15+5*B7</f>
        <v/>
      </c>
    </row>
    <row r="11">
      <c r="A11" s="3" t="inlineStr">
        <is>
          <t>At the end</t>
        </is>
      </c>
      <c r="B11" s="4" t="n"/>
    </row>
    <row r="12">
      <c r="A12" s="5" t="inlineStr">
        <is>
          <t>Total deposited</t>
        </is>
      </c>
      <c r="B12" s="10">
        <f>SUM(C24:C73)</f>
        <v/>
      </c>
    </row>
    <row r="13">
      <c r="A13" s="5" t="inlineStr">
        <is>
          <t>Maturity value</t>
        </is>
      </c>
      <c r="B13" s="10">
        <f>INDEX(D24:D73,B9)</f>
        <v/>
      </c>
      <c r="C13" s="2" t="inlineStr">
        <is>
          <t>Deposit by 5 April each year to earn interest for the whole year</t>
        </is>
      </c>
    </row>
    <row r="14">
      <c r="A14" s="5" t="inlineStr">
        <is>
          <t>Interest earned (tax-free)</t>
        </is>
      </c>
      <c r="B14" s="10">
        <f>B13-B12</f>
        <v/>
      </c>
    </row>
    <row r="15">
      <c r="A15" s="5" t="inlineStr">
        <is>
          <t>Yearly tax saved in the old regime (30% slab + cess)</t>
        </is>
      </c>
      <c r="B15" s="10">
        <f>MIN(B5,150000)*30%*1.04</f>
        <v/>
      </c>
      <c r="C15" s="2" t="inlineStr">
        <is>
          <t>Old-regime deduction up to ₹1.5 lakh a year; zero in the new regime</t>
        </is>
      </c>
    </row>
    <row r="17">
      <c r="A17" s="3" t="inlineStr">
        <is>
          <t>Rules this sheet follows</t>
        </is>
      </c>
      <c r="B17" s="4" t="n"/>
    </row>
    <row r="18">
      <c r="A18" s="2" t="inlineStr">
        <is>
          <t>Interest is worked out monthly on the lowest balance between the 5th and the month end, and added once a year (31 March).</t>
        </is>
      </c>
    </row>
    <row r="19">
      <c r="A19" s="2" t="inlineStr">
        <is>
          <t>The account matures after 15 full financial years. After that you can extend it in 5-year blocks, with or without deposits.</t>
        </is>
      </c>
    </row>
    <row r="20">
      <c r="A20" s="2" t="inlineStr">
        <is>
          <t>Interest and the maturity amount are tax-free; deposits get the old-regime deduction up to ₹1.5 lakh a year.</t>
        </is>
      </c>
    </row>
    <row r="23">
      <c r="A23" s="11" t="inlineStr">
        <is>
          <t>Year</t>
        </is>
      </c>
      <c r="B23" s="11" t="inlineStr">
        <is>
          <t>Opening balance</t>
        </is>
      </c>
      <c r="C23" s="11" t="inlineStr">
        <is>
          <t>Deposit</t>
        </is>
      </c>
      <c r="D23" s="11" t="inlineStr">
        <is>
          <t>Closing balance</t>
        </is>
      </c>
    </row>
    <row r="24">
      <c r="A24" s="5" t="n">
        <v>1</v>
      </c>
      <c r="B24" s="12">
        <f>0</f>
        <v/>
      </c>
      <c r="C24" s="12">
        <f>IF(A24&lt;=15,$B$5,IF(A24&lt;=$B$9,$B$5*$B$8,0))</f>
        <v/>
      </c>
      <c r="D24" s="13">
        <f>IF(A24&lt;=$B$9,(B24+C24)*(1+$B$6/100),"")</f>
        <v/>
      </c>
    </row>
    <row r="25">
      <c r="A25" s="5" t="n">
        <v>2</v>
      </c>
      <c r="B25" s="12">
        <f>IF(A25&lt;=$B$9,D24,"")</f>
        <v/>
      </c>
      <c r="C25" s="12">
        <f>IF(A25&lt;=15,$B$5,IF(A25&lt;=$B$9,$B$5*$B$8,0))</f>
        <v/>
      </c>
      <c r="D25" s="13">
        <f>IF(A25&lt;=$B$9,(B25+C25)*(1+$B$6/100),"")</f>
        <v/>
      </c>
    </row>
    <row r="26">
      <c r="A26" s="5" t="n">
        <v>3</v>
      </c>
      <c r="B26" s="12">
        <f>IF(A26&lt;=$B$9,D25,"")</f>
        <v/>
      </c>
      <c r="C26" s="12">
        <f>IF(A26&lt;=15,$B$5,IF(A26&lt;=$B$9,$B$5*$B$8,0))</f>
        <v/>
      </c>
      <c r="D26" s="13">
        <f>IF(A26&lt;=$B$9,(B26+C26)*(1+$B$6/100),"")</f>
        <v/>
      </c>
    </row>
    <row r="27">
      <c r="A27" s="5" t="n">
        <v>4</v>
      </c>
      <c r="B27" s="12">
        <f>IF(A27&lt;=$B$9,D26,"")</f>
        <v/>
      </c>
      <c r="C27" s="12">
        <f>IF(A27&lt;=15,$B$5,IF(A27&lt;=$B$9,$B$5*$B$8,0))</f>
        <v/>
      </c>
      <c r="D27" s="13">
        <f>IF(A27&lt;=$B$9,(B27+C27)*(1+$B$6/100),"")</f>
        <v/>
      </c>
    </row>
    <row r="28">
      <c r="A28" s="5" t="n">
        <v>5</v>
      </c>
      <c r="B28" s="12">
        <f>IF(A28&lt;=$B$9,D27,"")</f>
        <v/>
      </c>
      <c r="C28" s="12">
        <f>IF(A28&lt;=15,$B$5,IF(A28&lt;=$B$9,$B$5*$B$8,0))</f>
        <v/>
      </c>
      <c r="D28" s="13">
        <f>IF(A28&lt;=$B$9,(B28+C28)*(1+$B$6/100),"")</f>
        <v/>
      </c>
    </row>
    <row r="29">
      <c r="A29" s="5" t="n">
        <v>6</v>
      </c>
      <c r="B29" s="12">
        <f>IF(A29&lt;=$B$9,D28,"")</f>
        <v/>
      </c>
      <c r="C29" s="12">
        <f>IF(A29&lt;=15,$B$5,IF(A29&lt;=$B$9,$B$5*$B$8,0))</f>
        <v/>
      </c>
      <c r="D29" s="13">
        <f>IF(A29&lt;=$B$9,(B29+C29)*(1+$B$6/100),"")</f>
        <v/>
      </c>
    </row>
    <row r="30">
      <c r="A30" s="5" t="n">
        <v>7</v>
      </c>
      <c r="B30" s="12">
        <f>IF(A30&lt;=$B$9,D29,"")</f>
        <v/>
      </c>
      <c r="C30" s="12">
        <f>IF(A30&lt;=15,$B$5,IF(A30&lt;=$B$9,$B$5*$B$8,0))</f>
        <v/>
      </c>
      <c r="D30" s="13">
        <f>IF(A30&lt;=$B$9,(B30+C30)*(1+$B$6/100),"")</f>
        <v/>
      </c>
    </row>
    <row r="31">
      <c r="A31" s="5" t="n">
        <v>8</v>
      </c>
      <c r="B31" s="12">
        <f>IF(A31&lt;=$B$9,D30,"")</f>
        <v/>
      </c>
      <c r="C31" s="12">
        <f>IF(A31&lt;=15,$B$5,IF(A31&lt;=$B$9,$B$5*$B$8,0))</f>
        <v/>
      </c>
      <c r="D31" s="13">
        <f>IF(A31&lt;=$B$9,(B31+C31)*(1+$B$6/100),"")</f>
        <v/>
      </c>
    </row>
    <row r="32">
      <c r="A32" s="5" t="n">
        <v>9</v>
      </c>
      <c r="B32" s="12">
        <f>IF(A32&lt;=$B$9,D31,"")</f>
        <v/>
      </c>
      <c r="C32" s="12">
        <f>IF(A32&lt;=15,$B$5,IF(A32&lt;=$B$9,$B$5*$B$8,0))</f>
        <v/>
      </c>
      <c r="D32" s="13">
        <f>IF(A32&lt;=$B$9,(B32+C32)*(1+$B$6/100),"")</f>
        <v/>
      </c>
    </row>
    <row r="33">
      <c r="A33" s="5" t="n">
        <v>10</v>
      </c>
      <c r="B33" s="12">
        <f>IF(A33&lt;=$B$9,D32,"")</f>
        <v/>
      </c>
      <c r="C33" s="12">
        <f>IF(A33&lt;=15,$B$5,IF(A33&lt;=$B$9,$B$5*$B$8,0))</f>
        <v/>
      </c>
      <c r="D33" s="13">
        <f>IF(A33&lt;=$B$9,(B33+C33)*(1+$B$6/100),"")</f>
        <v/>
      </c>
    </row>
    <row r="34">
      <c r="A34" s="5" t="n">
        <v>11</v>
      </c>
      <c r="B34" s="12">
        <f>IF(A34&lt;=$B$9,D33,"")</f>
        <v/>
      </c>
      <c r="C34" s="12">
        <f>IF(A34&lt;=15,$B$5,IF(A34&lt;=$B$9,$B$5*$B$8,0))</f>
        <v/>
      </c>
      <c r="D34" s="13">
        <f>IF(A34&lt;=$B$9,(B34+C34)*(1+$B$6/100),"")</f>
        <v/>
      </c>
    </row>
    <row r="35">
      <c r="A35" s="5" t="n">
        <v>12</v>
      </c>
      <c r="B35" s="12">
        <f>IF(A35&lt;=$B$9,D34,"")</f>
        <v/>
      </c>
      <c r="C35" s="12">
        <f>IF(A35&lt;=15,$B$5,IF(A35&lt;=$B$9,$B$5*$B$8,0))</f>
        <v/>
      </c>
      <c r="D35" s="13">
        <f>IF(A35&lt;=$B$9,(B35+C35)*(1+$B$6/100),"")</f>
        <v/>
      </c>
    </row>
    <row r="36">
      <c r="A36" s="5" t="n">
        <v>13</v>
      </c>
      <c r="B36" s="12">
        <f>IF(A36&lt;=$B$9,D35,"")</f>
        <v/>
      </c>
      <c r="C36" s="12">
        <f>IF(A36&lt;=15,$B$5,IF(A36&lt;=$B$9,$B$5*$B$8,0))</f>
        <v/>
      </c>
      <c r="D36" s="13">
        <f>IF(A36&lt;=$B$9,(B36+C36)*(1+$B$6/100),"")</f>
        <v/>
      </c>
    </row>
    <row r="37">
      <c r="A37" s="5" t="n">
        <v>14</v>
      </c>
      <c r="B37" s="12">
        <f>IF(A37&lt;=$B$9,D36,"")</f>
        <v/>
      </c>
      <c r="C37" s="12">
        <f>IF(A37&lt;=15,$B$5,IF(A37&lt;=$B$9,$B$5*$B$8,0))</f>
        <v/>
      </c>
      <c r="D37" s="13">
        <f>IF(A37&lt;=$B$9,(B37+C37)*(1+$B$6/100),"")</f>
        <v/>
      </c>
    </row>
    <row r="38">
      <c r="A38" s="5" t="n">
        <v>15</v>
      </c>
      <c r="B38" s="12">
        <f>IF(A38&lt;=$B$9,D37,"")</f>
        <v/>
      </c>
      <c r="C38" s="12">
        <f>IF(A38&lt;=15,$B$5,IF(A38&lt;=$B$9,$B$5*$B$8,0))</f>
        <v/>
      </c>
      <c r="D38" s="13">
        <f>IF(A38&lt;=$B$9,(B38+C38)*(1+$B$6/100),"")</f>
        <v/>
      </c>
    </row>
    <row r="39">
      <c r="A39" s="5" t="n">
        <v>16</v>
      </c>
      <c r="B39" s="12">
        <f>IF(A39&lt;=$B$9,D38,"")</f>
        <v/>
      </c>
      <c r="C39" s="12">
        <f>IF(A39&lt;=15,$B$5,IF(A39&lt;=$B$9,$B$5*$B$8,0))</f>
        <v/>
      </c>
      <c r="D39" s="13">
        <f>IF(A39&lt;=$B$9,(B39+C39)*(1+$B$6/100),"")</f>
        <v/>
      </c>
    </row>
    <row r="40">
      <c r="A40" s="5" t="n">
        <v>17</v>
      </c>
      <c r="B40" s="12">
        <f>IF(A40&lt;=$B$9,D39,"")</f>
        <v/>
      </c>
      <c r="C40" s="12">
        <f>IF(A40&lt;=15,$B$5,IF(A40&lt;=$B$9,$B$5*$B$8,0))</f>
        <v/>
      </c>
      <c r="D40" s="13">
        <f>IF(A40&lt;=$B$9,(B40+C40)*(1+$B$6/100),"")</f>
        <v/>
      </c>
    </row>
    <row r="41">
      <c r="A41" s="5" t="n">
        <v>18</v>
      </c>
      <c r="B41" s="12">
        <f>IF(A41&lt;=$B$9,D40,"")</f>
        <v/>
      </c>
      <c r="C41" s="12">
        <f>IF(A41&lt;=15,$B$5,IF(A41&lt;=$B$9,$B$5*$B$8,0))</f>
        <v/>
      </c>
      <c r="D41" s="13">
        <f>IF(A41&lt;=$B$9,(B41+C41)*(1+$B$6/100),"")</f>
        <v/>
      </c>
    </row>
    <row r="42">
      <c r="A42" s="5" t="n">
        <v>19</v>
      </c>
      <c r="B42" s="12">
        <f>IF(A42&lt;=$B$9,D41,"")</f>
        <v/>
      </c>
      <c r="C42" s="12">
        <f>IF(A42&lt;=15,$B$5,IF(A42&lt;=$B$9,$B$5*$B$8,0))</f>
        <v/>
      </c>
      <c r="D42" s="13">
        <f>IF(A42&lt;=$B$9,(B42+C42)*(1+$B$6/100),"")</f>
        <v/>
      </c>
    </row>
    <row r="43">
      <c r="A43" s="5" t="n">
        <v>20</v>
      </c>
      <c r="B43" s="12">
        <f>IF(A43&lt;=$B$9,D42,"")</f>
        <v/>
      </c>
      <c r="C43" s="12">
        <f>IF(A43&lt;=15,$B$5,IF(A43&lt;=$B$9,$B$5*$B$8,0))</f>
        <v/>
      </c>
      <c r="D43" s="13">
        <f>IF(A43&lt;=$B$9,(B43+C43)*(1+$B$6/100),"")</f>
        <v/>
      </c>
    </row>
    <row r="44">
      <c r="A44" s="5" t="n">
        <v>21</v>
      </c>
      <c r="B44" s="12">
        <f>IF(A44&lt;=$B$9,D43,"")</f>
        <v/>
      </c>
      <c r="C44" s="12">
        <f>IF(A44&lt;=15,$B$5,IF(A44&lt;=$B$9,$B$5*$B$8,0))</f>
        <v/>
      </c>
      <c r="D44" s="13">
        <f>IF(A44&lt;=$B$9,(B44+C44)*(1+$B$6/100),"")</f>
        <v/>
      </c>
    </row>
    <row r="45">
      <c r="A45" s="5" t="n">
        <v>22</v>
      </c>
      <c r="B45" s="12">
        <f>IF(A45&lt;=$B$9,D44,"")</f>
        <v/>
      </c>
      <c r="C45" s="12">
        <f>IF(A45&lt;=15,$B$5,IF(A45&lt;=$B$9,$B$5*$B$8,0))</f>
        <v/>
      </c>
      <c r="D45" s="13">
        <f>IF(A45&lt;=$B$9,(B45+C45)*(1+$B$6/100),"")</f>
        <v/>
      </c>
    </row>
    <row r="46">
      <c r="A46" s="5" t="n">
        <v>23</v>
      </c>
      <c r="B46" s="12">
        <f>IF(A46&lt;=$B$9,D45,"")</f>
        <v/>
      </c>
      <c r="C46" s="12">
        <f>IF(A46&lt;=15,$B$5,IF(A46&lt;=$B$9,$B$5*$B$8,0))</f>
        <v/>
      </c>
      <c r="D46" s="13">
        <f>IF(A46&lt;=$B$9,(B46+C46)*(1+$B$6/100),"")</f>
        <v/>
      </c>
    </row>
    <row r="47">
      <c r="A47" s="5" t="n">
        <v>24</v>
      </c>
      <c r="B47" s="12">
        <f>IF(A47&lt;=$B$9,D46,"")</f>
        <v/>
      </c>
      <c r="C47" s="12">
        <f>IF(A47&lt;=15,$B$5,IF(A47&lt;=$B$9,$B$5*$B$8,0))</f>
        <v/>
      </c>
      <c r="D47" s="13">
        <f>IF(A47&lt;=$B$9,(B47+C47)*(1+$B$6/100),"")</f>
        <v/>
      </c>
    </row>
    <row r="48">
      <c r="A48" s="5" t="n">
        <v>25</v>
      </c>
      <c r="B48" s="12">
        <f>IF(A48&lt;=$B$9,D47,"")</f>
        <v/>
      </c>
      <c r="C48" s="12">
        <f>IF(A48&lt;=15,$B$5,IF(A48&lt;=$B$9,$B$5*$B$8,0))</f>
        <v/>
      </c>
      <c r="D48" s="13">
        <f>IF(A48&lt;=$B$9,(B48+C48)*(1+$B$6/100),"")</f>
        <v/>
      </c>
    </row>
    <row r="49">
      <c r="A49" s="5" t="n">
        <v>26</v>
      </c>
      <c r="B49" s="12">
        <f>IF(A49&lt;=$B$9,D48,"")</f>
        <v/>
      </c>
      <c r="C49" s="12">
        <f>IF(A49&lt;=15,$B$5,IF(A49&lt;=$B$9,$B$5*$B$8,0))</f>
        <v/>
      </c>
      <c r="D49" s="13">
        <f>IF(A49&lt;=$B$9,(B49+C49)*(1+$B$6/100),"")</f>
        <v/>
      </c>
    </row>
    <row r="50">
      <c r="A50" s="5" t="n">
        <v>27</v>
      </c>
      <c r="B50" s="12">
        <f>IF(A50&lt;=$B$9,D49,"")</f>
        <v/>
      </c>
      <c r="C50" s="12">
        <f>IF(A50&lt;=15,$B$5,IF(A50&lt;=$B$9,$B$5*$B$8,0))</f>
        <v/>
      </c>
      <c r="D50" s="13">
        <f>IF(A50&lt;=$B$9,(B50+C50)*(1+$B$6/100),"")</f>
        <v/>
      </c>
    </row>
    <row r="51">
      <c r="A51" s="5" t="n">
        <v>28</v>
      </c>
      <c r="B51" s="12">
        <f>IF(A51&lt;=$B$9,D50,"")</f>
        <v/>
      </c>
      <c r="C51" s="12">
        <f>IF(A51&lt;=15,$B$5,IF(A51&lt;=$B$9,$B$5*$B$8,0))</f>
        <v/>
      </c>
      <c r="D51" s="13">
        <f>IF(A51&lt;=$B$9,(B51+C51)*(1+$B$6/100),"")</f>
        <v/>
      </c>
    </row>
    <row r="52">
      <c r="A52" s="5" t="n">
        <v>29</v>
      </c>
      <c r="B52" s="12">
        <f>IF(A52&lt;=$B$9,D51,"")</f>
        <v/>
      </c>
      <c r="C52" s="12">
        <f>IF(A52&lt;=15,$B$5,IF(A52&lt;=$B$9,$B$5*$B$8,0))</f>
        <v/>
      </c>
      <c r="D52" s="13">
        <f>IF(A52&lt;=$B$9,(B52+C52)*(1+$B$6/100),"")</f>
        <v/>
      </c>
    </row>
    <row r="53">
      <c r="A53" s="5" t="n">
        <v>30</v>
      </c>
      <c r="B53" s="12">
        <f>IF(A53&lt;=$B$9,D52,"")</f>
        <v/>
      </c>
      <c r="C53" s="12">
        <f>IF(A53&lt;=15,$B$5,IF(A53&lt;=$B$9,$B$5*$B$8,0))</f>
        <v/>
      </c>
      <c r="D53" s="13">
        <f>IF(A53&lt;=$B$9,(B53+C53)*(1+$B$6/100),"")</f>
        <v/>
      </c>
    </row>
    <row r="54">
      <c r="A54" s="5" t="n">
        <v>31</v>
      </c>
      <c r="B54" s="12">
        <f>IF(A54&lt;=$B$9,D53,"")</f>
        <v/>
      </c>
      <c r="C54" s="12">
        <f>IF(A54&lt;=15,$B$5,IF(A54&lt;=$B$9,$B$5*$B$8,0))</f>
        <v/>
      </c>
      <c r="D54" s="13">
        <f>IF(A54&lt;=$B$9,(B54+C54)*(1+$B$6/100),"")</f>
        <v/>
      </c>
    </row>
    <row r="55">
      <c r="A55" s="5" t="n">
        <v>32</v>
      </c>
      <c r="B55" s="12">
        <f>IF(A55&lt;=$B$9,D54,"")</f>
        <v/>
      </c>
      <c r="C55" s="12">
        <f>IF(A55&lt;=15,$B$5,IF(A55&lt;=$B$9,$B$5*$B$8,0))</f>
        <v/>
      </c>
      <c r="D55" s="13">
        <f>IF(A55&lt;=$B$9,(B55+C55)*(1+$B$6/100),"")</f>
        <v/>
      </c>
    </row>
    <row r="56">
      <c r="A56" s="5" t="n">
        <v>33</v>
      </c>
      <c r="B56" s="12">
        <f>IF(A56&lt;=$B$9,D55,"")</f>
        <v/>
      </c>
      <c r="C56" s="12">
        <f>IF(A56&lt;=15,$B$5,IF(A56&lt;=$B$9,$B$5*$B$8,0))</f>
        <v/>
      </c>
      <c r="D56" s="13">
        <f>IF(A56&lt;=$B$9,(B56+C56)*(1+$B$6/100),"")</f>
        <v/>
      </c>
    </row>
    <row r="57">
      <c r="A57" s="5" t="n">
        <v>34</v>
      </c>
      <c r="B57" s="12">
        <f>IF(A57&lt;=$B$9,D56,"")</f>
        <v/>
      </c>
      <c r="C57" s="12">
        <f>IF(A57&lt;=15,$B$5,IF(A57&lt;=$B$9,$B$5*$B$8,0))</f>
        <v/>
      </c>
      <c r="D57" s="13">
        <f>IF(A57&lt;=$B$9,(B57+C57)*(1+$B$6/100),"")</f>
        <v/>
      </c>
    </row>
    <row r="58">
      <c r="A58" s="5" t="n">
        <v>35</v>
      </c>
      <c r="B58" s="12">
        <f>IF(A58&lt;=$B$9,D57,"")</f>
        <v/>
      </c>
      <c r="C58" s="12">
        <f>IF(A58&lt;=15,$B$5,IF(A58&lt;=$B$9,$B$5*$B$8,0))</f>
        <v/>
      </c>
      <c r="D58" s="13">
        <f>IF(A58&lt;=$B$9,(B58+C58)*(1+$B$6/100),"")</f>
        <v/>
      </c>
    </row>
    <row r="59">
      <c r="A59" s="5" t="n">
        <v>36</v>
      </c>
      <c r="B59" s="12">
        <f>IF(A59&lt;=$B$9,D58,"")</f>
        <v/>
      </c>
      <c r="C59" s="12">
        <f>IF(A59&lt;=15,$B$5,IF(A59&lt;=$B$9,$B$5*$B$8,0))</f>
        <v/>
      </c>
      <c r="D59" s="13">
        <f>IF(A59&lt;=$B$9,(B59+C59)*(1+$B$6/100),"")</f>
        <v/>
      </c>
    </row>
    <row r="60">
      <c r="A60" s="5" t="n">
        <v>37</v>
      </c>
      <c r="B60" s="12">
        <f>IF(A60&lt;=$B$9,D59,"")</f>
        <v/>
      </c>
      <c r="C60" s="12">
        <f>IF(A60&lt;=15,$B$5,IF(A60&lt;=$B$9,$B$5*$B$8,0))</f>
        <v/>
      </c>
      <c r="D60" s="13">
        <f>IF(A60&lt;=$B$9,(B60+C60)*(1+$B$6/100),"")</f>
        <v/>
      </c>
    </row>
    <row r="61">
      <c r="A61" s="5" t="n">
        <v>38</v>
      </c>
      <c r="B61" s="12">
        <f>IF(A61&lt;=$B$9,D60,"")</f>
        <v/>
      </c>
      <c r="C61" s="12">
        <f>IF(A61&lt;=15,$B$5,IF(A61&lt;=$B$9,$B$5*$B$8,0))</f>
        <v/>
      </c>
      <c r="D61" s="13">
        <f>IF(A61&lt;=$B$9,(B61+C61)*(1+$B$6/100),"")</f>
        <v/>
      </c>
    </row>
    <row r="62">
      <c r="A62" s="5" t="n">
        <v>39</v>
      </c>
      <c r="B62" s="12">
        <f>IF(A62&lt;=$B$9,D61,"")</f>
        <v/>
      </c>
      <c r="C62" s="12">
        <f>IF(A62&lt;=15,$B$5,IF(A62&lt;=$B$9,$B$5*$B$8,0))</f>
        <v/>
      </c>
      <c r="D62" s="13">
        <f>IF(A62&lt;=$B$9,(B62+C62)*(1+$B$6/100),"")</f>
        <v/>
      </c>
    </row>
    <row r="63">
      <c r="A63" s="5" t="n">
        <v>40</v>
      </c>
      <c r="B63" s="12">
        <f>IF(A63&lt;=$B$9,D62,"")</f>
        <v/>
      </c>
      <c r="C63" s="12">
        <f>IF(A63&lt;=15,$B$5,IF(A63&lt;=$B$9,$B$5*$B$8,0))</f>
        <v/>
      </c>
      <c r="D63" s="13">
        <f>IF(A63&lt;=$B$9,(B63+C63)*(1+$B$6/100),"")</f>
        <v/>
      </c>
    </row>
    <row r="64">
      <c r="A64" s="5" t="n">
        <v>41</v>
      </c>
      <c r="B64" s="12">
        <f>IF(A64&lt;=$B$9,D63,"")</f>
        <v/>
      </c>
      <c r="C64" s="12">
        <f>IF(A64&lt;=15,$B$5,IF(A64&lt;=$B$9,$B$5*$B$8,0))</f>
        <v/>
      </c>
      <c r="D64" s="13">
        <f>IF(A64&lt;=$B$9,(B64+C64)*(1+$B$6/100),"")</f>
        <v/>
      </c>
    </row>
    <row r="65">
      <c r="A65" s="5" t="n">
        <v>42</v>
      </c>
      <c r="B65" s="12">
        <f>IF(A65&lt;=$B$9,D64,"")</f>
        <v/>
      </c>
      <c r="C65" s="12">
        <f>IF(A65&lt;=15,$B$5,IF(A65&lt;=$B$9,$B$5*$B$8,0))</f>
        <v/>
      </c>
      <c r="D65" s="13">
        <f>IF(A65&lt;=$B$9,(B65+C65)*(1+$B$6/100),"")</f>
        <v/>
      </c>
    </row>
    <row r="66">
      <c r="A66" s="5" t="n">
        <v>43</v>
      </c>
      <c r="B66" s="12">
        <f>IF(A66&lt;=$B$9,D65,"")</f>
        <v/>
      </c>
      <c r="C66" s="12">
        <f>IF(A66&lt;=15,$B$5,IF(A66&lt;=$B$9,$B$5*$B$8,0))</f>
        <v/>
      </c>
      <c r="D66" s="13">
        <f>IF(A66&lt;=$B$9,(B66+C66)*(1+$B$6/100),"")</f>
        <v/>
      </c>
    </row>
    <row r="67">
      <c r="A67" s="5" t="n">
        <v>44</v>
      </c>
      <c r="B67" s="12">
        <f>IF(A67&lt;=$B$9,D66,"")</f>
        <v/>
      </c>
      <c r="C67" s="12">
        <f>IF(A67&lt;=15,$B$5,IF(A67&lt;=$B$9,$B$5*$B$8,0))</f>
        <v/>
      </c>
      <c r="D67" s="13">
        <f>IF(A67&lt;=$B$9,(B67+C67)*(1+$B$6/100),"")</f>
        <v/>
      </c>
    </row>
    <row r="68">
      <c r="A68" s="5" t="n">
        <v>45</v>
      </c>
      <c r="B68" s="12">
        <f>IF(A68&lt;=$B$9,D67,"")</f>
        <v/>
      </c>
      <c r="C68" s="12">
        <f>IF(A68&lt;=15,$B$5,IF(A68&lt;=$B$9,$B$5*$B$8,0))</f>
        <v/>
      </c>
      <c r="D68" s="13">
        <f>IF(A68&lt;=$B$9,(B68+C68)*(1+$B$6/100),"")</f>
        <v/>
      </c>
    </row>
    <row r="69">
      <c r="A69" s="5" t="n">
        <v>46</v>
      </c>
      <c r="B69" s="12">
        <f>IF(A69&lt;=$B$9,D68,"")</f>
        <v/>
      </c>
      <c r="C69" s="12">
        <f>IF(A69&lt;=15,$B$5,IF(A69&lt;=$B$9,$B$5*$B$8,0))</f>
        <v/>
      </c>
      <c r="D69" s="13">
        <f>IF(A69&lt;=$B$9,(B69+C69)*(1+$B$6/100),"")</f>
        <v/>
      </c>
    </row>
    <row r="70">
      <c r="A70" s="5" t="n">
        <v>47</v>
      </c>
      <c r="B70" s="12">
        <f>IF(A70&lt;=$B$9,D69,"")</f>
        <v/>
      </c>
      <c r="C70" s="12">
        <f>IF(A70&lt;=15,$B$5,IF(A70&lt;=$B$9,$B$5*$B$8,0))</f>
        <v/>
      </c>
      <c r="D70" s="13">
        <f>IF(A70&lt;=$B$9,(B70+C70)*(1+$B$6/100),"")</f>
        <v/>
      </c>
    </row>
    <row r="71">
      <c r="A71" s="5" t="n">
        <v>48</v>
      </c>
      <c r="B71" s="12">
        <f>IF(A71&lt;=$B$9,D70,"")</f>
        <v/>
      </c>
      <c r="C71" s="12">
        <f>IF(A71&lt;=15,$B$5,IF(A71&lt;=$B$9,$B$5*$B$8,0))</f>
        <v/>
      </c>
      <c r="D71" s="13">
        <f>IF(A71&lt;=$B$9,(B71+C71)*(1+$B$6/100),"")</f>
        <v/>
      </c>
    </row>
    <row r="72">
      <c r="A72" s="5" t="n">
        <v>49</v>
      </c>
      <c r="B72" s="12">
        <f>IF(A72&lt;=$B$9,D71,"")</f>
        <v/>
      </c>
      <c r="C72" s="12">
        <f>IF(A72&lt;=15,$B$5,IF(A72&lt;=$B$9,$B$5*$B$8,0))</f>
        <v/>
      </c>
      <c r="D72" s="13">
        <f>IF(A72&lt;=$B$9,(B72+C72)*(1+$B$6/100),"")</f>
        <v/>
      </c>
    </row>
    <row r="73">
      <c r="A73" s="5" t="n">
        <v>50</v>
      </c>
      <c r="B73" s="12">
        <f>IF(A73&lt;=$B$9,D72,"")</f>
        <v/>
      </c>
      <c r="C73" s="12">
        <f>IF(A73&lt;=15,$B$5,IF(A73&lt;=$B$9,$B$5*$B$8,0))</f>
        <v/>
      </c>
      <c r="D73" s="13">
        <f>IF(A73&lt;=$B$9,(B73+C73)*(1+$B$6/100),"")</f>
        <v/>
      </c>
    </row>
    <row r="75">
      <c r="A75" s="14" t="inlineStr">
        <is>
          <t>Live version with every option side by side: https://paisatools.co.in/ppf-calculator</t>
        </is>
      </c>
    </row>
    <row r="76">
      <c r="A76" s="2" t="inlineStr">
        <is>
          <t>PPF calculator · Free template by PaisaTools (paisatools.co.in) · CC BY 4.0: share and adapt with credit.</t>
        </is>
      </c>
    </row>
    <row r="77">
      <c r="A77" s="2" t="inlineStr">
        <is>
          <t>Estimates on the reducing balance at rate ÷ 12. Your bank may differ by rounding and posting dates. Not financial advice.</t>
        </is>
      </c>
    </row>
  </sheetData>
  <dataValidations count="2">
    <dataValidation sqref="B7" showDropDown="0" showInputMessage="0" showErrorMessage="0" allowBlank="0" type="list">
      <formula1>"0,1,2,3,4,5,6,7"</formula1>
    </dataValidation>
    <dataValidation sqref="B8" showDropDown="0" showInputMessage="0" showErrorMessage="0" allowBlank="0" type="list">
      <formula1>"0,1"</formula1>
    </dataValidation>
  </dataValidations>
  <hyperlinks>
    <hyperlink xmlns:r="http://schemas.openxmlformats.org/officeDocument/2006/relationships" ref="A7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PPF with monthly deposits — the exact monthly-balance rule</t>
        </is>
      </c>
    </row>
    <row r="2">
      <c r="A2" s="2" t="inlineStr">
        <is>
          <t>Yellow cells are yours to change. Deposit by the 5th of each month.</t>
        </is>
      </c>
    </row>
    <row r="4">
      <c r="A4" s="3" t="inlineStr">
        <is>
          <t>Your PPF</t>
        </is>
      </c>
      <c r="B4" s="4" t="n"/>
    </row>
    <row r="5">
      <c r="A5" s="5" t="inlineStr">
        <is>
          <t>Deposit every month (₹)</t>
        </is>
      </c>
      <c r="B5" s="6" t="n">
        <v>12500</v>
      </c>
      <c r="C5" s="2" t="inlineStr">
        <is>
          <t>12 × ₹12,500 = ₹1,50,000, the yearly maximum</t>
        </is>
      </c>
    </row>
    <row r="6">
      <c r="A6" s="5" t="inlineStr">
        <is>
          <t>Interest rate (% a year)</t>
        </is>
      </c>
      <c r="B6" s="7" t="n">
        <v>7.1</v>
      </c>
    </row>
    <row r="7">
      <c r="A7" s="5" t="inlineStr">
        <is>
          <t>Years (15, 20, 25…)</t>
        </is>
      </c>
      <c r="B7" s="8" t="n">
        <v>15</v>
      </c>
      <c r="C7" s="2" t="inlineStr">
        <is>
          <t>Up to 50</t>
        </is>
      </c>
    </row>
    <row r="9">
      <c r="A9" s="3" t="inlineStr">
        <is>
          <t>At the end</t>
        </is>
      </c>
      <c r="B9" s="4" t="n"/>
    </row>
    <row r="10">
      <c r="A10" s="5" t="inlineStr">
        <is>
          <t>Total deposited</t>
        </is>
      </c>
      <c r="B10" s="10">
        <f>B5*12*B7</f>
        <v/>
      </c>
    </row>
    <row r="11">
      <c r="A11" s="5" t="inlineStr">
        <is>
          <t>Maturity value</t>
        </is>
      </c>
      <c r="B11" s="10">
        <f>INDEX(D17:D66,B7)</f>
        <v/>
      </c>
    </row>
    <row r="12">
      <c r="A12" s="5" t="inlineStr">
        <is>
          <t>Interest earned (tax-free)</t>
        </is>
      </c>
      <c r="B12" s="10">
        <f>B11-B10</f>
        <v/>
      </c>
    </row>
    <row r="13">
      <c r="A13" s="5" t="inlineStr">
        <is>
          <t>Same money deposited once a year by 5 April</t>
        </is>
      </c>
      <c r="B13" s="10">
        <f>B5*12*(1+B6/100)*((1+B6/100)^B7-1)/(B6/100)</f>
        <v/>
      </c>
      <c r="C13" s="2" t="inlineStr">
        <is>
          <t>Shows what depositing early in the year is worth</t>
        </is>
      </c>
    </row>
    <row r="16">
      <c r="A16" s="11" t="inlineStr">
        <is>
          <t>Year</t>
        </is>
      </c>
      <c r="B16" s="11" t="inlineStr">
        <is>
          <t>Opening balance</t>
        </is>
      </c>
      <c r="C16" s="11" t="inlineStr">
        <is>
          <t>Interest for the year</t>
        </is>
      </c>
      <c r="D16" s="11" t="inlineStr">
        <is>
          <t>Closing balance</t>
        </is>
      </c>
    </row>
    <row r="17">
      <c r="A17" s="5" t="n">
        <v>1</v>
      </c>
      <c r="B17" s="12">
        <f>0</f>
        <v/>
      </c>
      <c r="C17" s="12">
        <f>IF(A17&lt;=$B$7,B17*$B$6/100+$B$5*$B$6/1200*78,"")</f>
        <v/>
      </c>
      <c r="D17" s="13">
        <f>IF(A17&lt;=$B$7,B17+$B$5*12+C17,"")</f>
        <v/>
      </c>
    </row>
    <row r="18">
      <c r="A18" s="5" t="n">
        <v>2</v>
      </c>
      <c r="B18" s="12">
        <f>IF(A18&lt;=$B$7,D17,"")</f>
        <v/>
      </c>
      <c r="C18" s="12">
        <f>IF(A18&lt;=$B$7,B18*$B$6/100+$B$5*$B$6/1200*78,"")</f>
        <v/>
      </c>
      <c r="D18" s="13">
        <f>IF(A18&lt;=$B$7,B18+$B$5*12+C18,"")</f>
        <v/>
      </c>
    </row>
    <row r="19">
      <c r="A19" s="5" t="n">
        <v>3</v>
      </c>
      <c r="B19" s="12">
        <f>IF(A19&lt;=$B$7,D18,"")</f>
        <v/>
      </c>
      <c r="C19" s="12">
        <f>IF(A19&lt;=$B$7,B19*$B$6/100+$B$5*$B$6/1200*78,"")</f>
        <v/>
      </c>
      <c r="D19" s="13">
        <f>IF(A19&lt;=$B$7,B19+$B$5*12+C19,"")</f>
        <v/>
      </c>
    </row>
    <row r="20">
      <c r="A20" s="5" t="n">
        <v>4</v>
      </c>
      <c r="B20" s="12">
        <f>IF(A20&lt;=$B$7,D19,"")</f>
        <v/>
      </c>
      <c r="C20" s="12">
        <f>IF(A20&lt;=$B$7,B20*$B$6/100+$B$5*$B$6/1200*78,"")</f>
        <v/>
      </c>
      <c r="D20" s="13">
        <f>IF(A20&lt;=$B$7,B20+$B$5*12+C20,"")</f>
        <v/>
      </c>
    </row>
    <row r="21">
      <c r="A21" s="5" t="n">
        <v>5</v>
      </c>
      <c r="B21" s="12">
        <f>IF(A21&lt;=$B$7,D20,"")</f>
        <v/>
      </c>
      <c r="C21" s="12">
        <f>IF(A21&lt;=$B$7,B21*$B$6/100+$B$5*$B$6/1200*78,"")</f>
        <v/>
      </c>
      <c r="D21" s="13">
        <f>IF(A21&lt;=$B$7,B21+$B$5*12+C21,"")</f>
        <v/>
      </c>
    </row>
    <row r="22">
      <c r="A22" s="5" t="n">
        <v>6</v>
      </c>
      <c r="B22" s="12">
        <f>IF(A22&lt;=$B$7,D21,"")</f>
        <v/>
      </c>
      <c r="C22" s="12">
        <f>IF(A22&lt;=$B$7,B22*$B$6/100+$B$5*$B$6/1200*78,"")</f>
        <v/>
      </c>
      <c r="D22" s="13">
        <f>IF(A22&lt;=$B$7,B22+$B$5*12+C22,"")</f>
        <v/>
      </c>
    </row>
    <row r="23">
      <c r="A23" s="5" t="n">
        <v>7</v>
      </c>
      <c r="B23" s="12">
        <f>IF(A23&lt;=$B$7,D22,"")</f>
        <v/>
      </c>
      <c r="C23" s="12">
        <f>IF(A23&lt;=$B$7,B23*$B$6/100+$B$5*$B$6/1200*78,"")</f>
        <v/>
      </c>
      <c r="D23" s="13">
        <f>IF(A23&lt;=$B$7,B23+$B$5*12+C23,"")</f>
        <v/>
      </c>
    </row>
    <row r="24">
      <c r="A24" s="5" t="n">
        <v>8</v>
      </c>
      <c r="B24" s="12">
        <f>IF(A24&lt;=$B$7,D23,"")</f>
        <v/>
      </c>
      <c r="C24" s="12">
        <f>IF(A24&lt;=$B$7,B24*$B$6/100+$B$5*$B$6/1200*78,"")</f>
        <v/>
      </c>
      <c r="D24" s="13">
        <f>IF(A24&lt;=$B$7,B24+$B$5*12+C24,"")</f>
        <v/>
      </c>
    </row>
    <row r="25">
      <c r="A25" s="5" t="n">
        <v>9</v>
      </c>
      <c r="B25" s="12">
        <f>IF(A25&lt;=$B$7,D24,"")</f>
        <v/>
      </c>
      <c r="C25" s="12">
        <f>IF(A25&lt;=$B$7,B25*$B$6/100+$B$5*$B$6/1200*78,"")</f>
        <v/>
      </c>
      <c r="D25" s="13">
        <f>IF(A25&lt;=$B$7,B25+$B$5*12+C25,"")</f>
        <v/>
      </c>
    </row>
    <row r="26">
      <c r="A26" s="5" t="n">
        <v>10</v>
      </c>
      <c r="B26" s="12">
        <f>IF(A26&lt;=$B$7,D25,"")</f>
        <v/>
      </c>
      <c r="C26" s="12">
        <f>IF(A26&lt;=$B$7,B26*$B$6/100+$B$5*$B$6/1200*78,"")</f>
        <v/>
      </c>
      <c r="D26" s="13">
        <f>IF(A26&lt;=$B$7,B26+$B$5*12+C26,"")</f>
        <v/>
      </c>
    </row>
    <row r="27">
      <c r="A27" s="5" t="n">
        <v>11</v>
      </c>
      <c r="B27" s="12">
        <f>IF(A27&lt;=$B$7,D26,"")</f>
        <v/>
      </c>
      <c r="C27" s="12">
        <f>IF(A27&lt;=$B$7,B27*$B$6/100+$B$5*$B$6/1200*78,"")</f>
        <v/>
      </c>
      <c r="D27" s="13">
        <f>IF(A27&lt;=$B$7,B27+$B$5*12+C27,"")</f>
        <v/>
      </c>
    </row>
    <row r="28">
      <c r="A28" s="5" t="n">
        <v>12</v>
      </c>
      <c r="B28" s="12">
        <f>IF(A28&lt;=$B$7,D27,"")</f>
        <v/>
      </c>
      <c r="C28" s="12">
        <f>IF(A28&lt;=$B$7,B28*$B$6/100+$B$5*$B$6/1200*78,"")</f>
        <v/>
      </c>
      <c r="D28" s="13">
        <f>IF(A28&lt;=$B$7,B28+$B$5*12+C28,"")</f>
        <v/>
      </c>
    </row>
    <row r="29">
      <c r="A29" s="5" t="n">
        <v>13</v>
      </c>
      <c r="B29" s="12">
        <f>IF(A29&lt;=$B$7,D28,"")</f>
        <v/>
      </c>
      <c r="C29" s="12">
        <f>IF(A29&lt;=$B$7,B29*$B$6/100+$B$5*$B$6/1200*78,"")</f>
        <v/>
      </c>
      <c r="D29" s="13">
        <f>IF(A29&lt;=$B$7,B29+$B$5*12+C29,"")</f>
        <v/>
      </c>
    </row>
    <row r="30">
      <c r="A30" s="5" t="n">
        <v>14</v>
      </c>
      <c r="B30" s="12">
        <f>IF(A30&lt;=$B$7,D29,"")</f>
        <v/>
      </c>
      <c r="C30" s="12">
        <f>IF(A30&lt;=$B$7,B30*$B$6/100+$B$5*$B$6/1200*78,"")</f>
        <v/>
      </c>
      <c r="D30" s="13">
        <f>IF(A30&lt;=$B$7,B30+$B$5*12+C30,"")</f>
        <v/>
      </c>
    </row>
    <row r="31">
      <c r="A31" s="5" t="n">
        <v>15</v>
      </c>
      <c r="B31" s="12">
        <f>IF(A31&lt;=$B$7,D30,"")</f>
        <v/>
      </c>
      <c r="C31" s="12">
        <f>IF(A31&lt;=$B$7,B31*$B$6/100+$B$5*$B$6/1200*78,"")</f>
        <v/>
      </c>
      <c r="D31" s="13">
        <f>IF(A31&lt;=$B$7,B31+$B$5*12+C31,"")</f>
        <v/>
      </c>
    </row>
    <row r="32">
      <c r="A32" s="5" t="n">
        <v>16</v>
      </c>
      <c r="B32" s="12">
        <f>IF(A32&lt;=$B$7,D31,"")</f>
        <v/>
      </c>
      <c r="C32" s="12">
        <f>IF(A32&lt;=$B$7,B32*$B$6/100+$B$5*$B$6/1200*78,"")</f>
        <v/>
      </c>
      <c r="D32" s="13">
        <f>IF(A32&lt;=$B$7,B32+$B$5*12+C32,"")</f>
        <v/>
      </c>
    </row>
    <row r="33">
      <c r="A33" s="5" t="n">
        <v>17</v>
      </c>
      <c r="B33" s="12">
        <f>IF(A33&lt;=$B$7,D32,"")</f>
        <v/>
      </c>
      <c r="C33" s="12">
        <f>IF(A33&lt;=$B$7,B33*$B$6/100+$B$5*$B$6/1200*78,"")</f>
        <v/>
      </c>
      <c r="D33" s="13">
        <f>IF(A33&lt;=$B$7,B33+$B$5*12+C33,"")</f>
        <v/>
      </c>
    </row>
    <row r="34">
      <c r="A34" s="5" t="n">
        <v>18</v>
      </c>
      <c r="B34" s="12">
        <f>IF(A34&lt;=$B$7,D33,"")</f>
        <v/>
      </c>
      <c r="C34" s="12">
        <f>IF(A34&lt;=$B$7,B34*$B$6/100+$B$5*$B$6/1200*78,"")</f>
        <v/>
      </c>
      <c r="D34" s="13">
        <f>IF(A34&lt;=$B$7,B34+$B$5*12+C34,"")</f>
        <v/>
      </c>
    </row>
    <row r="35">
      <c r="A35" s="5" t="n">
        <v>19</v>
      </c>
      <c r="B35" s="12">
        <f>IF(A35&lt;=$B$7,D34,"")</f>
        <v/>
      </c>
      <c r="C35" s="12">
        <f>IF(A35&lt;=$B$7,B35*$B$6/100+$B$5*$B$6/1200*78,"")</f>
        <v/>
      </c>
      <c r="D35" s="13">
        <f>IF(A35&lt;=$B$7,B35+$B$5*12+C35,"")</f>
        <v/>
      </c>
    </row>
    <row r="36">
      <c r="A36" s="5" t="n">
        <v>20</v>
      </c>
      <c r="B36" s="12">
        <f>IF(A36&lt;=$B$7,D35,"")</f>
        <v/>
      </c>
      <c r="C36" s="12">
        <f>IF(A36&lt;=$B$7,B36*$B$6/100+$B$5*$B$6/1200*78,"")</f>
        <v/>
      </c>
      <c r="D36" s="13">
        <f>IF(A36&lt;=$B$7,B36+$B$5*12+C36,"")</f>
        <v/>
      </c>
    </row>
    <row r="37">
      <c r="A37" s="5" t="n">
        <v>21</v>
      </c>
      <c r="B37" s="12">
        <f>IF(A37&lt;=$B$7,D36,"")</f>
        <v/>
      </c>
      <c r="C37" s="12">
        <f>IF(A37&lt;=$B$7,B37*$B$6/100+$B$5*$B$6/1200*78,"")</f>
        <v/>
      </c>
      <c r="D37" s="13">
        <f>IF(A37&lt;=$B$7,B37+$B$5*12+C37,"")</f>
        <v/>
      </c>
    </row>
    <row r="38">
      <c r="A38" s="5" t="n">
        <v>22</v>
      </c>
      <c r="B38" s="12">
        <f>IF(A38&lt;=$B$7,D37,"")</f>
        <v/>
      </c>
      <c r="C38" s="12">
        <f>IF(A38&lt;=$B$7,B38*$B$6/100+$B$5*$B$6/1200*78,"")</f>
        <v/>
      </c>
      <c r="D38" s="13">
        <f>IF(A38&lt;=$B$7,B38+$B$5*12+C38,"")</f>
        <v/>
      </c>
    </row>
    <row r="39">
      <c r="A39" s="5" t="n">
        <v>23</v>
      </c>
      <c r="B39" s="12">
        <f>IF(A39&lt;=$B$7,D38,"")</f>
        <v/>
      </c>
      <c r="C39" s="12">
        <f>IF(A39&lt;=$B$7,B39*$B$6/100+$B$5*$B$6/1200*78,"")</f>
        <v/>
      </c>
      <c r="D39" s="13">
        <f>IF(A39&lt;=$B$7,B39+$B$5*12+C39,"")</f>
        <v/>
      </c>
    </row>
    <row r="40">
      <c r="A40" s="5" t="n">
        <v>24</v>
      </c>
      <c r="B40" s="12">
        <f>IF(A40&lt;=$B$7,D39,"")</f>
        <v/>
      </c>
      <c r="C40" s="12">
        <f>IF(A40&lt;=$B$7,B40*$B$6/100+$B$5*$B$6/1200*78,"")</f>
        <v/>
      </c>
      <c r="D40" s="13">
        <f>IF(A40&lt;=$B$7,B40+$B$5*12+C40,"")</f>
        <v/>
      </c>
    </row>
    <row r="41">
      <c r="A41" s="5" t="n">
        <v>25</v>
      </c>
      <c r="B41" s="12">
        <f>IF(A41&lt;=$B$7,D40,"")</f>
        <v/>
      </c>
      <c r="C41" s="12">
        <f>IF(A41&lt;=$B$7,B41*$B$6/100+$B$5*$B$6/1200*78,"")</f>
        <v/>
      </c>
      <c r="D41" s="13">
        <f>IF(A41&lt;=$B$7,B41+$B$5*12+C41,"")</f>
        <v/>
      </c>
    </row>
    <row r="42">
      <c r="A42" s="5" t="n">
        <v>26</v>
      </c>
      <c r="B42" s="12">
        <f>IF(A42&lt;=$B$7,D41,"")</f>
        <v/>
      </c>
      <c r="C42" s="12">
        <f>IF(A42&lt;=$B$7,B42*$B$6/100+$B$5*$B$6/1200*78,"")</f>
        <v/>
      </c>
      <c r="D42" s="13">
        <f>IF(A42&lt;=$B$7,B42+$B$5*12+C42,"")</f>
        <v/>
      </c>
    </row>
    <row r="43">
      <c r="A43" s="5" t="n">
        <v>27</v>
      </c>
      <c r="B43" s="12">
        <f>IF(A43&lt;=$B$7,D42,"")</f>
        <v/>
      </c>
      <c r="C43" s="12">
        <f>IF(A43&lt;=$B$7,B43*$B$6/100+$B$5*$B$6/1200*78,"")</f>
        <v/>
      </c>
      <c r="D43" s="13">
        <f>IF(A43&lt;=$B$7,B43+$B$5*12+C43,"")</f>
        <v/>
      </c>
    </row>
    <row r="44">
      <c r="A44" s="5" t="n">
        <v>28</v>
      </c>
      <c r="B44" s="12">
        <f>IF(A44&lt;=$B$7,D43,"")</f>
        <v/>
      </c>
      <c r="C44" s="12">
        <f>IF(A44&lt;=$B$7,B44*$B$6/100+$B$5*$B$6/1200*78,"")</f>
        <v/>
      </c>
      <c r="D44" s="13">
        <f>IF(A44&lt;=$B$7,B44+$B$5*12+C44,"")</f>
        <v/>
      </c>
    </row>
    <row r="45">
      <c r="A45" s="5" t="n">
        <v>29</v>
      </c>
      <c r="B45" s="12">
        <f>IF(A45&lt;=$B$7,D44,"")</f>
        <v/>
      </c>
      <c r="C45" s="12">
        <f>IF(A45&lt;=$B$7,B45*$B$6/100+$B$5*$B$6/1200*78,"")</f>
        <v/>
      </c>
      <c r="D45" s="13">
        <f>IF(A45&lt;=$B$7,B45+$B$5*12+C45,"")</f>
        <v/>
      </c>
    </row>
    <row r="46">
      <c r="A46" s="5" t="n">
        <v>30</v>
      </c>
      <c r="B46" s="12">
        <f>IF(A46&lt;=$B$7,D45,"")</f>
        <v/>
      </c>
      <c r="C46" s="12">
        <f>IF(A46&lt;=$B$7,B46*$B$6/100+$B$5*$B$6/1200*78,"")</f>
        <v/>
      </c>
      <c r="D46" s="13">
        <f>IF(A46&lt;=$B$7,B46+$B$5*12+C46,"")</f>
        <v/>
      </c>
    </row>
    <row r="47">
      <c r="A47" s="5" t="n">
        <v>31</v>
      </c>
      <c r="B47" s="12">
        <f>IF(A47&lt;=$B$7,D46,"")</f>
        <v/>
      </c>
      <c r="C47" s="12">
        <f>IF(A47&lt;=$B$7,B47*$B$6/100+$B$5*$B$6/1200*78,"")</f>
        <v/>
      </c>
      <c r="D47" s="13">
        <f>IF(A47&lt;=$B$7,B47+$B$5*12+C47,"")</f>
        <v/>
      </c>
    </row>
    <row r="48">
      <c r="A48" s="5" t="n">
        <v>32</v>
      </c>
      <c r="B48" s="12">
        <f>IF(A48&lt;=$B$7,D47,"")</f>
        <v/>
      </c>
      <c r="C48" s="12">
        <f>IF(A48&lt;=$B$7,B48*$B$6/100+$B$5*$B$6/1200*78,"")</f>
        <v/>
      </c>
      <c r="D48" s="13">
        <f>IF(A48&lt;=$B$7,B48+$B$5*12+C48,"")</f>
        <v/>
      </c>
    </row>
    <row r="49">
      <c r="A49" s="5" t="n">
        <v>33</v>
      </c>
      <c r="B49" s="12">
        <f>IF(A49&lt;=$B$7,D48,"")</f>
        <v/>
      </c>
      <c r="C49" s="12">
        <f>IF(A49&lt;=$B$7,B49*$B$6/100+$B$5*$B$6/1200*78,"")</f>
        <v/>
      </c>
      <c r="D49" s="13">
        <f>IF(A49&lt;=$B$7,B49+$B$5*12+C49,"")</f>
        <v/>
      </c>
    </row>
    <row r="50">
      <c r="A50" s="5" t="n">
        <v>34</v>
      </c>
      <c r="B50" s="12">
        <f>IF(A50&lt;=$B$7,D49,"")</f>
        <v/>
      </c>
      <c r="C50" s="12">
        <f>IF(A50&lt;=$B$7,B50*$B$6/100+$B$5*$B$6/1200*78,"")</f>
        <v/>
      </c>
      <c r="D50" s="13">
        <f>IF(A50&lt;=$B$7,B50+$B$5*12+C50,"")</f>
        <v/>
      </c>
    </row>
    <row r="51">
      <c r="A51" s="5" t="n">
        <v>35</v>
      </c>
      <c r="B51" s="12">
        <f>IF(A51&lt;=$B$7,D50,"")</f>
        <v/>
      </c>
      <c r="C51" s="12">
        <f>IF(A51&lt;=$B$7,B51*$B$6/100+$B$5*$B$6/1200*78,"")</f>
        <v/>
      </c>
      <c r="D51" s="13">
        <f>IF(A51&lt;=$B$7,B51+$B$5*12+C51,"")</f>
        <v/>
      </c>
    </row>
    <row r="52">
      <c r="A52" s="5" t="n">
        <v>36</v>
      </c>
      <c r="B52" s="12">
        <f>IF(A52&lt;=$B$7,D51,"")</f>
        <v/>
      </c>
      <c r="C52" s="12">
        <f>IF(A52&lt;=$B$7,B52*$B$6/100+$B$5*$B$6/1200*78,"")</f>
        <v/>
      </c>
      <c r="D52" s="13">
        <f>IF(A52&lt;=$B$7,B52+$B$5*12+C52,"")</f>
        <v/>
      </c>
    </row>
    <row r="53">
      <c r="A53" s="5" t="n">
        <v>37</v>
      </c>
      <c r="B53" s="12">
        <f>IF(A53&lt;=$B$7,D52,"")</f>
        <v/>
      </c>
      <c r="C53" s="12">
        <f>IF(A53&lt;=$B$7,B53*$B$6/100+$B$5*$B$6/1200*78,"")</f>
        <v/>
      </c>
      <c r="D53" s="13">
        <f>IF(A53&lt;=$B$7,B53+$B$5*12+C53,"")</f>
        <v/>
      </c>
    </row>
    <row r="54">
      <c r="A54" s="5" t="n">
        <v>38</v>
      </c>
      <c r="B54" s="12">
        <f>IF(A54&lt;=$B$7,D53,"")</f>
        <v/>
      </c>
      <c r="C54" s="12">
        <f>IF(A54&lt;=$B$7,B54*$B$6/100+$B$5*$B$6/1200*78,"")</f>
        <v/>
      </c>
      <c r="D54" s="13">
        <f>IF(A54&lt;=$B$7,B54+$B$5*12+C54,"")</f>
        <v/>
      </c>
    </row>
    <row r="55">
      <c r="A55" s="5" t="n">
        <v>39</v>
      </c>
      <c r="B55" s="12">
        <f>IF(A55&lt;=$B$7,D54,"")</f>
        <v/>
      </c>
      <c r="C55" s="12">
        <f>IF(A55&lt;=$B$7,B55*$B$6/100+$B$5*$B$6/1200*78,"")</f>
        <v/>
      </c>
      <c r="D55" s="13">
        <f>IF(A55&lt;=$B$7,B55+$B$5*12+C55,"")</f>
        <v/>
      </c>
    </row>
    <row r="56">
      <c r="A56" s="5" t="n">
        <v>40</v>
      </c>
      <c r="B56" s="12">
        <f>IF(A56&lt;=$B$7,D55,"")</f>
        <v/>
      </c>
      <c r="C56" s="12">
        <f>IF(A56&lt;=$B$7,B56*$B$6/100+$B$5*$B$6/1200*78,"")</f>
        <v/>
      </c>
      <c r="D56" s="13">
        <f>IF(A56&lt;=$B$7,B56+$B$5*12+C56,"")</f>
        <v/>
      </c>
    </row>
    <row r="57">
      <c r="A57" s="5" t="n">
        <v>41</v>
      </c>
      <c r="B57" s="12">
        <f>IF(A57&lt;=$B$7,D56,"")</f>
        <v/>
      </c>
      <c r="C57" s="12">
        <f>IF(A57&lt;=$B$7,B57*$B$6/100+$B$5*$B$6/1200*78,"")</f>
        <v/>
      </c>
      <c r="D57" s="13">
        <f>IF(A57&lt;=$B$7,B57+$B$5*12+C57,"")</f>
        <v/>
      </c>
    </row>
    <row r="58">
      <c r="A58" s="5" t="n">
        <v>42</v>
      </c>
      <c r="B58" s="12">
        <f>IF(A58&lt;=$B$7,D57,"")</f>
        <v/>
      </c>
      <c r="C58" s="12">
        <f>IF(A58&lt;=$B$7,B58*$B$6/100+$B$5*$B$6/1200*78,"")</f>
        <v/>
      </c>
      <c r="D58" s="13">
        <f>IF(A58&lt;=$B$7,B58+$B$5*12+C58,"")</f>
        <v/>
      </c>
    </row>
    <row r="59">
      <c r="A59" s="5" t="n">
        <v>43</v>
      </c>
      <c r="B59" s="12">
        <f>IF(A59&lt;=$B$7,D58,"")</f>
        <v/>
      </c>
      <c r="C59" s="12">
        <f>IF(A59&lt;=$B$7,B59*$B$6/100+$B$5*$B$6/1200*78,"")</f>
        <v/>
      </c>
      <c r="D59" s="13">
        <f>IF(A59&lt;=$B$7,B59+$B$5*12+C59,"")</f>
        <v/>
      </c>
    </row>
    <row r="60">
      <c r="A60" s="5" t="n">
        <v>44</v>
      </c>
      <c r="B60" s="12">
        <f>IF(A60&lt;=$B$7,D59,"")</f>
        <v/>
      </c>
      <c r="C60" s="12">
        <f>IF(A60&lt;=$B$7,B60*$B$6/100+$B$5*$B$6/1200*78,"")</f>
        <v/>
      </c>
      <c r="D60" s="13">
        <f>IF(A60&lt;=$B$7,B60+$B$5*12+C60,"")</f>
        <v/>
      </c>
    </row>
    <row r="61">
      <c r="A61" s="5" t="n">
        <v>45</v>
      </c>
      <c r="B61" s="12">
        <f>IF(A61&lt;=$B$7,D60,"")</f>
        <v/>
      </c>
      <c r="C61" s="12">
        <f>IF(A61&lt;=$B$7,B61*$B$6/100+$B$5*$B$6/1200*78,"")</f>
        <v/>
      </c>
      <c r="D61" s="13">
        <f>IF(A61&lt;=$B$7,B61+$B$5*12+C61,"")</f>
        <v/>
      </c>
    </row>
    <row r="62">
      <c r="A62" s="5" t="n">
        <v>46</v>
      </c>
      <c r="B62" s="12">
        <f>IF(A62&lt;=$B$7,D61,"")</f>
        <v/>
      </c>
      <c r="C62" s="12">
        <f>IF(A62&lt;=$B$7,B62*$B$6/100+$B$5*$B$6/1200*78,"")</f>
        <v/>
      </c>
      <c r="D62" s="13">
        <f>IF(A62&lt;=$B$7,B62+$B$5*12+C62,"")</f>
        <v/>
      </c>
    </row>
    <row r="63">
      <c r="A63" s="5" t="n">
        <v>47</v>
      </c>
      <c r="B63" s="12">
        <f>IF(A63&lt;=$B$7,D62,"")</f>
        <v/>
      </c>
      <c r="C63" s="12">
        <f>IF(A63&lt;=$B$7,B63*$B$6/100+$B$5*$B$6/1200*78,"")</f>
        <v/>
      </c>
      <c r="D63" s="13">
        <f>IF(A63&lt;=$B$7,B63+$B$5*12+C63,"")</f>
        <v/>
      </c>
    </row>
    <row r="64">
      <c r="A64" s="5" t="n">
        <v>48</v>
      </c>
      <c r="B64" s="12">
        <f>IF(A64&lt;=$B$7,D63,"")</f>
        <v/>
      </c>
      <c r="C64" s="12">
        <f>IF(A64&lt;=$B$7,B64*$B$6/100+$B$5*$B$6/1200*78,"")</f>
        <v/>
      </c>
      <c r="D64" s="13">
        <f>IF(A64&lt;=$B$7,B64+$B$5*12+C64,"")</f>
        <v/>
      </c>
    </row>
    <row r="65">
      <c r="A65" s="5" t="n">
        <v>49</v>
      </c>
      <c r="B65" s="12">
        <f>IF(A65&lt;=$B$7,D64,"")</f>
        <v/>
      </c>
      <c r="C65" s="12">
        <f>IF(A65&lt;=$B$7,B65*$B$6/100+$B$5*$B$6/1200*78,"")</f>
        <v/>
      </c>
      <c r="D65" s="13">
        <f>IF(A65&lt;=$B$7,B65+$B$5*12+C65,"")</f>
        <v/>
      </c>
    </row>
    <row r="66">
      <c r="A66" s="5" t="n">
        <v>50</v>
      </c>
      <c r="B66" s="12">
        <f>IF(A66&lt;=$B$7,D65,"")</f>
        <v/>
      </c>
      <c r="C66" s="12">
        <f>IF(A66&lt;=$B$7,B66*$B$6/100+$B$5*$B$6/1200*78,"")</f>
        <v/>
      </c>
      <c r="D66" s="13">
        <f>IF(A66&lt;=$B$7,B66+$B$5*12+C66,"")</f>
        <v/>
      </c>
    </row>
    <row r="68">
      <c r="A68" s="14" t="inlineStr">
        <is>
          <t>Live version with every option side by side: https://paisatools.co.in/ppf-calculator</t>
        </is>
      </c>
    </row>
    <row r="69">
      <c r="A69" s="2" t="inlineStr">
        <is>
          <t>PPF calculator · Free template by PaisaTools (paisatools.co.in) · CC BY 4.0: share and adapt with credit.</t>
        </is>
      </c>
    </row>
    <row r="70">
      <c r="A70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6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2026-10-22T17:43:07Z</dcterms:created>
  <dcterms:modified xmlns:dcterms="http://purl.org/dc/terms/" xmlns:xsi="http://www.w3.org/2001/XMLSchema-instance" xsi:type="dcterms:W3CDTF">2026-10-22T17:43:07Z</dcterms:modified>
</cp:coreProperties>
</file>