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hik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1" fontId="0" fillId="3" borderId="1" pivotButton="0" quotePrefix="0" xfId="0"/>
    <xf numFmtId="164" fontId="0" fillId="0" borderId="1" pivotButton="0" quotePrefix="0" xfId="0"/>
    <xf numFmtId="164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salary-hike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Salary hike calculator — what the hike adds to your monthly in-hand</t>
        </is>
      </c>
    </row>
    <row r="2">
      <c r="A2" s="2" t="inlineStr">
        <is>
          <t>Yellow cells are yours to change. Green cells calculate. New tax regime, FY 2026-27.</t>
        </is>
      </c>
    </row>
    <row r="4">
      <c r="A4" s="3" t="inlineStr">
        <is>
          <t>Your salary</t>
        </is>
      </c>
      <c r="B4" s="4" t="n"/>
    </row>
    <row r="5">
      <c r="A5" s="5" t="inlineStr">
        <is>
          <t>Current CTC (₹ a year)</t>
        </is>
      </c>
      <c r="B5" s="6" t="n">
        <v>800000</v>
      </c>
    </row>
    <row r="6">
      <c r="A6" s="5" t="inlineStr">
        <is>
          <t>Hike (%)</t>
        </is>
      </c>
      <c r="B6" s="7" t="n">
        <v>30</v>
      </c>
    </row>
    <row r="7">
      <c r="A7" s="5" t="inlineStr">
        <is>
          <t>Basic pay as % of CTC</t>
        </is>
      </c>
      <c r="B7" s="8" t="n">
        <v>40</v>
      </c>
      <c r="C7" s="2" t="inlineStr">
        <is>
          <t>Check your offer letter; 40–50% is common</t>
        </is>
      </c>
    </row>
    <row r="8">
      <c r="A8" s="5" t="inlineStr">
        <is>
          <t>Professional tax (₹ a year)</t>
        </is>
      </c>
      <c r="B8" s="6" t="n">
        <v>2400</v>
      </c>
      <c r="C8" s="2" t="inlineStr">
        <is>
          <t>Varies by state; 0 where there is none</t>
        </is>
      </c>
    </row>
    <row r="9">
      <c r="A9" s="5" t="inlineStr">
        <is>
          <t>Inflation you expect (% a year)</t>
        </is>
      </c>
      <c r="B9" s="7" t="n">
        <v>4</v>
      </c>
      <c r="C9" s="2" t="inlineStr">
        <is>
          <t>Your own estimate; RBI's target is 4%</t>
        </is>
      </c>
    </row>
    <row r="11">
      <c r="A11" s="3" t="inlineStr"/>
      <c r="B11" s="3" t="inlineStr">
        <is>
          <t>Now</t>
        </is>
      </c>
      <c r="C11" s="3" t="inlineStr">
        <is>
          <t>After the hike</t>
        </is>
      </c>
      <c r="D11" s="3" t="inlineStr">
        <is>
          <t>Other offer 1</t>
        </is>
      </c>
      <c r="E11" s="3" t="inlineStr">
        <is>
          <t>Other offer 2</t>
        </is>
      </c>
    </row>
    <row r="12">
      <c r="A12" s="5" t="inlineStr">
        <is>
          <t>CTC (₹ a year)</t>
        </is>
      </c>
      <c r="B12" s="9">
        <f>B5</f>
        <v/>
      </c>
      <c r="C12" s="9">
        <f>ROUND(B5*(1+B6/100),0)</f>
        <v/>
      </c>
      <c r="D12" s="6" t="n">
        <v>1000000</v>
      </c>
      <c r="E12" s="6" t="n">
        <v>1100000</v>
      </c>
    </row>
    <row r="13">
      <c r="A13" s="5" t="inlineStr">
        <is>
          <t>Basic pay</t>
        </is>
      </c>
      <c r="B13" s="9">
        <f>ROUND(B12*$B$7/100,0)</f>
        <v/>
      </c>
      <c r="C13" s="9">
        <f>ROUND(C12*$B$7/100,0)</f>
        <v/>
      </c>
      <c r="D13" s="9">
        <f>ROUND(D12*$B$7/100,0)</f>
        <v/>
      </c>
      <c r="E13" s="9">
        <f>ROUND(E12*$B$7/100,0)</f>
        <v/>
      </c>
    </row>
    <row r="14">
      <c r="A14" s="5" t="inlineStr">
        <is>
          <t>Employer PF (12% of basic)</t>
        </is>
      </c>
      <c r="B14" s="9">
        <f>ROUND(B13*0.12,0)</f>
        <v/>
      </c>
      <c r="C14" s="9">
        <f>ROUND(C13*0.12,0)</f>
        <v/>
      </c>
      <c r="D14" s="9">
        <f>ROUND(D13*0.12,0)</f>
        <v/>
      </c>
      <c r="E14" s="9">
        <f>ROUND(E13*0.12,0)</f>
        <v/>
      </c>
    </row>
    <row r="15">
      <c r="A15" s="5" t="inlineStr">
        <is>
          <t>Gratuity provision (4.81% of basic)</t>
        </is>
      </c>
      <c r="B15" s="9">
        <f>ROUND(B13*0.0481,0)</f>
        <v/>
      </c>
      <c r="C15" s="9">
        <f>ROUND(C13*0.0481,0)</f>
        <v/>
      </c>
      <c r="D15" s="9">
        <f>ROUND(D13*0.0481,0)</f>
        <v/>
      </c>
      <c r="E15" s="9">
        <f>ROUND(E13*0.0481,0)</f>
        <v/>
      </c>
    </row>
    <row r="16">
      <c r="A16" s="5" t="inlineStr">
        <is>
          <t>Gross salary</t>
        </is>
      </c>
      <c r="B16" s="9">
        <f>B12-B14-B15</f>
        <v/>
      </c>
      <c r="C16" s="9">
        <f>C12-C14-C15</f>
        <v/>
      </c>
      <c r="D16" s="9">
        <f>D12-D14-D15</f>
        <v/>
      </c>
      <c r="E16" s="9">
        <f>E12-E14-E15</f>
        <v/>
      </c>
    </row>
    <row r="17">
      <c r="A17" s="5" t="inlineStr">
        <is>
          <t>Your PF (12% of basic)</t>
        </is>
      </c>
      <c r="B17" s="9">
        <f>ROUND(B13*0.12,0)</f>
        <v/>
      </c>
      <c r="C17" s="9">
        <f>ROUND(C13*0.12,0)</f>
        <v/>
      </c>
      <c r="D17" s="9">
        <f>ROUND(D13*0.12,0)</f>
        <v/>
      </c>
      <c r="E17" s="9">
        <f>ROUND(E13*0.12,0)</f>
        <v/>
      </c>
    </row>
    <row r="18">
      <c r="A18" s="5" t="inlineStr">
        <is>
          <t>Taxable income (after ₹75,000 standard deduction)</t>
        </is>
      </c>
      <c r="B18" s="9">
        <f>MAX(0,B16-75000)</f>
        <v/>
      </c>
      <c r="C18" s="9">
        <f>MAX(0,C16-75000)</f>
        <v/>
      </c>
      <c r="D18" s="9">
        <f>MAX(0,D16-75000)</f>
        <v/>
      </c>
      <c r="E18" s="9">
        <f>MAX(0,E16-75000)</f>
        <v/>
      </c>
    </row>
    <row r="19">
      <c r="A19" s="5" t="inlineStr">
        <is>
          <t>Income tax incl. 4% cess</t>
        </is>
      </c>
      <c r="B19" s="9">
        <f>ROUND(IF(B18&lt;=1200000,0,MIN((MAX(0,MIN(B18,800000)-400000)*0.05+MAX(0,MIN(B18,1200000)-800000)*0.1+MAX(0,MIN(B18,1600000)-1200000)*0.15+MAX(0,MIN(B18,2000000)-1600000)*0.2+MAX(0,MIN(B18,2400000)-2000000)*0.25+MAX(0,B18-2400000)*0.3),B18-1200000))*1.04,0)</f>
        <v/>
      </c>
      <c r="C19" s="9">
        <f>ROUND(IF(C18&lt;=1200000,0,MIN((MAX(0,MIN(C18,800000)-400000)*0.05+MAX(0,MIN(C18,1200000)-800000)*0.1+MAX(0,MIN(C18,1600000)-1200000)*0.15+MAX(0,MIN(C18,2000000)-1600000)*0.2+MAX(0,MIN(C18,2400000)-2000000)*0.25+MAX(0,C18-2400000)*0.3),C18-1200000))*1.04,0)</f>
        <v/>
      </c>
      <c r="D19" s="9">
        <f>ROUND(IF(D18&lt;=1200000,0,MIN((MAX(0,MIN(D18,800000)-400000)*0.05+MAX(0,MIN(D18,1200000)-800000)*0.1+MAX(0,MIN(D18,1600000)-1200000)*0.15+MAX(0,MIN(D18,2000000)-1600000)*0.2+MAX(0,MIN(D18,2400000)-2000000)*0.25+MAX(0,D18-2400000)*0.3),D18-1200000))*1.04,0)</f>
        <v/>
      </c>
      <c r="E19" s="9">
        <f>ROUND(IF(E18&lt;=1200000,0,MIN((MAX(0,MIN(E18,800000)-400000)*0.05+MAX(0,MIN(E18,1200000)-800000)*0.1+MAX(0,MIN(E18,1600000)-1200000)*0.15+MAX(0,MIN(E18,2000000)-1600000)*0.2+MAX(0,MIN(E18,2400000)-2000000)*0.25+MAX(0,E18-2400000)*0.3),E18-1200000))*1.04,0)</f>
        <v/>
      </c>
    </row>
    <row r="20">
      <c r="A20" s="5" t="inlineStr">
        <is>
          <t>In-hand per year</t>
        </is>
      </c>
      <c r="B20" s="10">
        <f>B16-B17-$B$8-B19</f>
        <v/>
      </c>
      <c r="C20" s="10">
        <f>C16-C17-$B$8-C19</f>
        <v/>
      </c>
      <c r="D20" s="10">
        <f>D16-D17-$B$8-D19</f>
        <v/>
      </c>
      <c r="E20" s="10">
        <f>E16-E17-$B$8-E19</f>
        <v/>
      </c>
    </row>
    <row r="21">
      <c r="A21" s="5" t="inlineStr">
        <is>
          <t>In-hand per month</t>
        </is>
      </c>
      <c r="B21" s="10">
        <f>ROUND(B20/12,0)</f>
        <v/>
      </c>
      <c r="C21" s="10">
        <f>ROUND(C20/12,0)</f>
        <v/>
      </c>
      <c r="D21" s="10">
        <f>ROUND(D20/12,0)</f>
        <v/>
      </c>
      <c r="E21" s="10">
        <f>ROUND(E20/12,0)</f>
        <v/>
      </c>
    </row>
    <row r="23">
      <c r="A23" s="3" t="inlineStr">
        <is>
          <t>What the hike really gives you</t>
        </is>
      </c>
      <c r="B23" s="4" t="n"/>
    </row>
    <row r="24">
      <c r="A24" s="5" t="inlineStr">
        <is>
          <t>CTC increase (₹ a year)</t>
        </is>
      </c>
      <c r="B24" s="10">
        <f>C12-B12</f>
        <v/>
      </c>
    </row>
    <row r="25">
      <c r="A25" s="5" t="inlineStr">
        <is>
          <t>In-hand increase per month</t>
        </is>
      </c>
      <c r="B25" s="10">
        <f>C21-B21</f>
        <v/>
      </c>
    </row>
    <row r="26">
      <c r="A26" s="5" t="inlineStr">
        <is>
          <t>In-hand rise (%)</t>
        </is>
      </c>
      <c r="B26" s="11">
        <f>IF(B21&gt;0,C21/B21-1,0)</f>
        <v/>
      </c>
      <c r="C26" s="2" t="inlineStr">
        <is>
          <t>Usually lower than the hike % because tax rises faster</t>
        </is>
      </c>
    </row>
    <row r="27">
      <c r="A27" s="5" t="inlineStr">
        <is>
          <t>Share of the CTC increase that reaches your pocket</t>
        </is>
      </c>
      <c r="B27" s="12">
        <f>IF(C12&gt;B12,(C20-B20)/(C12-B12),0)</f>
        <v/>
      </c>
    </row>
    <row r="28">
      <c r="A28" s="5" t="inlineStr">
        <is>
          <t>Hike after inflation (real)</t>
        </is>
      </c>
      <c r="B28" s="11">
        <f>(1+B6/100)/(1+B9/100)-1</f>
        <v/>
      </c>
    </row>
    <row r="30">
      <c r="A30" s="13" t="inlineStr">
        <is>
          <t>Estimates for a salaried resident under the new regime. Employer PF is taken on full basic (some employers cap it at ₹1,800 a month); surcharge above ₹50 lakh is not modelled. Your payslip may differ by rounding and allowances.</t>
        </is>
      </c>
    </row>
    <row r="32">
      <c r="A32" s="14" t="inlineStr">
        <is>
          <t>Live version with every option side by side: https://paisatools.co.in/salary-hike-calculator</t>
        </is>
      </c>
    </row>
    <row r="33">
      <c r="A33" s="2" t="inlineStr">
        <is>
          <t>Salary hike calculator · Free template by PaisaTools (paisatools.co.in) · CC BY 4.0: share and adapt with credit.</t>
        </is>
      </c>
    </row>
    <row r="34">
      <c r="A34" s="2" t="inlineStr">
        <is>
          <t>Salary hike calculator · Free template by PaisaTools (paisatools.co.in) · CC BY 4.0. Not tax advice.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2026-10-26T09:37:48Z</dcterms:created>
  <dcterms:modified xmlns:dcterms="http://purl.org/dc/terms/" xmlns:xsi="http://www.w3.org/2001/XMLSchema-instance" xsi:type="dcterms:W3CDTF">2026-10-26T09:37:48Z</dcterms:modified>
</cp:coreProperties>
</file>