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kany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2" fontId="0" fillId="3" borderId="1" pivotButton="0" quotePrefix="0" xfId="0"/>
    <xf numFmtId="1" fontId="0" fillId="3" borderId="1" pivotButton="0" quotePrefix="0" xfId="0"/>
    <xf numFmtId="164" fontId="4" fillId="4" borderId="1" pivotButton="0" quotePrefix="0" xfId="0"/>
    <xf numFmtId="1" fontId="4" fillId="4" borderId="1" pivotButton="0" quotePrefix="0" xfId="0"/>
    <xf numFmtId="0" fontId="4" fillId="0" borderId="0" pivotButton="0" quotePrefix="0" xfId="0"/>
    <xf numFmtId="164" fontId="0" fillId="0" borderId="1" pivotButton="0" quotePrefix="0" xfId="0"/>
    <xf numFmtId="164" fontId="0" fillId="4" borderId="1" pivotButton="0" quotePrefix="0" xfId="0"/>
    <xf numFmtId="0" fontId="2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sukanya-samriddhi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Sukanya Samriddhi calculator — deposits for 15 years, maturity at 21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account</t>
        </is>
      </c>
      <c r="B4" s="4" t="n"/>
    </row>
    <row r="5">
      <c r="A5" s="5" t="inlineStr">
        <is>
          <t>Deposit every year (₹)</t>
        </is>
      </c>
      <c r="B5" s="6" t="n">
        <v>150000</v>
      </c>
      <c r="C5" s="2" t="inlineStr">
        <is>
          <t>₹250 to ₹1,50,000 a financial year</t>
        </is>
      </c>
    </row>
    <row r="6">
      <c r="A6" s="5" t="inlineStr">
        <is>
          <t>Interest rate (% a year)</t>
        </is>
      </c>
      <c r="B6" s="7" t="n">
        <v>8.199999999999999</v>
      </c>
      <c r="C6" s="2" t="inlineStr">
        <is>
          <t>Government-set every quarter; 8.2% for Oct–Dec 2026</t>
        </is>
      </c>
    </row>
    <row r="7">
      <c r="A7" s="5" t="inlineStr">
        <is>
          <t>Daughter's age when the account is opened</t>
        </is>
      </c>
      <c r="B7" s="8" t="n">
        <v>1</v>
      </c>
      <c r="C7" s="2" t="inlineStr">
        <is>
          <t>The account can be opened any time before she turns 10</t>
        </is>
      </c>
    </row>
    <row r="8">
      <c r="A8" s="5" t="inlineStr">
        <is>
          <t>Calendar year the account is opened</t>
        </is>
      </c>
      <c r="B8" s="8" t="n">
        <v>2026</v>
      </c>
    </row>
    <row r="10">
      <c r="A10" s="3" t="inlineStr">
        <is>
          <t>At maturity (21 years after opening)</t>
        </is>
      </c>
      <c r="B10" s="4" t="n"/>
    </row>
    <row r="11">
      <c r="A11" s="5" t="inlineStr">
        <is>
          <t>Total deposited (15 years)</t>
        </is>
      </c>
      <c r="B11" s="9">
        <f>B5*15</f>
        <v/>
      </c>
    </row>
    <row r="12">
      <c r="A12" s="5" t="inlineStr">
        <is>
          <t>Maturity value</t>
        </is>
      </c>
      <c r="B12" s="9">
        <f>D38</f>
        <v/>
      </c>
      <c r="C12" s="2" t="inlineStr">
        <is>
          <t>Deposit by the 5th of April each year to earn interest for the full year</t>
        </is>
      </c>
    </row>
    <row r="13">
      <c r="A13" s="5" t="inlineStr">
        <is>
          <t>Interest earned (tax-free)</t>
        </is>
      </c>
      <c r="B13" s="9">
        <f>B12-B11</f>
        <v/>
      </c>
    </row>
    <row r="14">
      <c r="A14" s="5" t="inlineStr">
        <is>
          <t>Her age at maturity</t>
        </is>
      </c>
      <c r="B14" s="10">
        <f>B7+21</f>
        <v/>
      </c>
    </row>
    <row r="15">
      <c r="A15" s="5" t="inlineStr">
        <is>
          <t>Up to 50% of the balance can be withdrawn once she turns 18 (for education); this is the balance then</t>
        </is>
      </c>
      <c r="B15" s="9">
        <f>INDEX(D18:D38,MAX(1,18-B7))</f>
        <v/>
      </c>
    </row>
    <row r="17">
      <c r="A17" s="11" t="inlineStr">
        <is>
          <t>Year</t>
        </is>
      </c>
      <c r="B17" s="11" t="inlineStr">
        <is>
          <t>Her age at year end</t>
        </is>
      </c>
      <c r="C17" s="11" t="inlineStr">
        <is>
          <t>Deposit</t>
        </is>
      </c>
      <c r="D17" s="11" t="inlineStr">
        <is>
          <t>Closing balance</t>
        </is>
      </c>
      <c r="E17" s="11" t="inlineStr">
        <is>
          <t>Calendar year</t>
        </is>
      </c>
    </row>
    <row r="18">
      <c r="A18" s="5" t="n">
        <v>1</v>
      </c>
      <c r="B18" s="5">
        <f>$B$7+A18</f>
        <v/>
      </c>
      <c r="C18" s="12">
        <f>IF(A18&lt;=15,$B$5,0)</f>
        <v/>
      </c>
      <c r="D18" s="13">
        <f>(0+C18)*(1+$B$6/100)</f>
        <v/>
      </c>
      <c r="E18" s="5">
        <f>$B$8+A18</f>
        <v/>
      </c>
    </row>
    <row r="19">
      <c r="A19" s="5" t="n">
        <v>2</v>
      </c>
      <c r="B19" s="5">
        <f>$B$7+A19</f>
        <v/>
      </c>
      <c r="C19" s="12">
        <f>IF(A19&lt;=15,$B$5,0)</f>
        <v/>
      </c>
      <c r="D19" s="13">
        <f>(D18+C19)*(1+$B$6/100)</f>
        <v/>
      </c>
      <c r="E19" s="5">
        <f>$B$8+A19</f>
        <v/>
      </c>
    </row>
    <row r="20">
      <c r="A20" s="5" t="n">
        <v>3</v>
      </c>
      <c r="B20" s="5">
        <f>$B$7+A20</f>
        <v/>
      </c>
      <c r="C20" s="12">
        <f>IF(A20&lt;=15,$B$5,0)</f>
        <v/>
      </c>
      <c r="D20" s="13">
        <f>(D19+C20)*(1+$B$6/100)</f>
        <v/>
      </c>
      <c r="E20" s="5">
        <f>$B$8+A20</f>
        <v/>
      </c>
    </row>
    <row r="21">
      <c r="A21" s="5" t="n">
        <v>4</v>
      </c>
      <c r="B21" s="5">
        <f>$B$7+A21</f>
        <v/>
      </c>
      <c r="C21" s="12">
        <f>IF(A21&lt;=15,$B$5,0)</f>
        <v/>
      </c>
      <c r="D21" s="13">
        <f>(D20+C21)*(1+$B$6/100)</f>
        <v/>
      </c>
      <c r="E21" s="5">
        <f>$B$8+A21</f>
        <v/>
      </c>
    </row>
    <row r="22">
      <c r="A22" s="5" t="n">
        <v>5</v>
      </c>
      <c r="B22" s="5">
        <f>$B$7+A22</f>
        <v/>
      </c>
      <c r="C22" s="12">
        <f>IF(A22&lt;=15,$B$5,0)</f>
        <v/>
      </c>
      <c r="D22" s="13">
        <f>(D21+C22)*(1+$B$6/100)</f>
        <v/>
      </c>
      <c r="E22" s="5">
        <f>$B$8+A22</f>
        <v/>
      </c>
    </row>
    <row r="23">
      <c r="A23" s="5" t="n">
        <v>6</v>
      </c>
      <c r="B23" s="5">
        <f>$B$7+A23</f>
        <v/>
      </c>
      <c r="C23" s="12">
        <f>IF(A23&lt;=15,$B$5,0)</f>
        <v/>
      </c>
      <c r="D23" s="13">
        <f>(D22+C23)*(1+$B$6/100)</f>
        <v/>
      </c>
      <c r="E23" s="5">
        <f>$B$8+A23</f>
        <v/>
      </c>
    </row>
    <row r="24">
      <c r="A24" s="5" t="n">
        <v>7</v>
      </c>
      <c r="B24" s="5">
        <f>$B$7+A24</f>
        <v/>
      </c>
      <c r="C24" s="12">
        <f>IF(A24&lt;=15,$B$5,0)</f>
        <v/>
      </c>
      <c r="D24" s="13">
        <f>(D23+C24)*(1+$B$6/100)</f>
        <v/>
      </c>
      <c r="E24" s="5">
        <f>$B$8+A24</f>
        <v/>
      </c>
    </row>
    <row r="25">
      <c r="A25" s="5" t="n">
        <v>8</v>
      </c>
      <c r="B25" s="5">
        <f>$B$7+A25</f>
        <v/>
      </c>
      <c r="C25" s="12">
        <f>IF(A25&lt;=15,$B$5,0)</f>
        <v/>
      </c>
      <c r="D25" s="13">
        <f>(D24+C25)*(1+$B$6/100)</f>
        <v/>
      </c>
      <c r="E25" s="5">
        <f>$B$8+A25</f>
        <v/>
      </c>
    </row>
    <row r="26">
      <c r="A26" s="5" t="n">
        <v>9</v>
      </c>
      <c r="B26" s="5">
        <f>$B$7+A26</f>
        <v/>
      </c>
      <c r="C26" s="12">
        <f>IF(A26&lt;=15,$B$5,0)</f>
        <v/>
      </c>
      <c r="D26" s="13">
        <f>(D25+C26)*(1+$B$6/100)</f>
        <v/>
      </c>
      <c r="E26" s="5">
        <f>$B$8+A26</f>
        <v/>
      </c>
    </row>
    <row r="27">
      <c r="A27" s="5" t="n">
        <v>10</v>
      </c>
      <c r="B27" s="5">
        <f>$B$7+A27</f>
        <v/>
      </c>
      <c r="C27" s="12">
        <f>IF(A27&lt;=15,$B$5,0)</f>
        <v/>
      </c>
      <c r="D27" s="13">
        <f>(D26+C27)*(1+$B$6/100)</f>
        <v/>
      </c>
      <c r="E27" s="5">
        <f>$B$8+A27</f>
        <v/>
      </c>
    </row>
    <row r="28">
      <c r="A28" s="5" t="n">
        <v>11</v>
      </c>
      <c r="B28" s="5">
        <f>$B$7+A28</f>
        <v/>
      </c>
      <c r="C28" s="12">
        <f>IF(A28&lt;=15,$B$5,0)</f>
        <v/>
      </c>
      <c r="D28" s="13">
        <f>(D27+C28)*(1+$B$6/100)</f>
        <v/>
      </c>
      <c r="E28" s="5">
        <f>$B$8+A28</f>
        <v/>
      </c>
    </row>
    <row r="29">
      <c r="A29" s="5" t="n">
        <v>12</v>
      </c>
      <c r="B29" s="5">
        <f>$B$7+A29</f>
        <v/>
      </c>
      <c r="C29" s="12">
        <f>IF(A29&lt;=15,$B$5,0)</f>
        <v/>
      </c>
      <c r="D29" s="13">
        <f>(D28+C29)*(1+$B$6/100)</f>
        <v/>
      </c>
      <c r="E29" s="5">
        <f>$B$8+A29</f>
        <v/>
      </c>
    </row>
    <row r="30">
      <c r="A30" s="5" t="n">
        <v>13</v>
      </c>
      <c r="B30" s="5">
        <f>$B$7+A30</f>
        <v/>
      </c>
      <c r="C30" s="12">
        <f>IF(A30&lt;=15,$B$5,0)</f>
        <v/>
      </c>
      <c r="D30" s="13">
        <f>(D29+C30)*(1+$B$6/100)</f>
        <v/>
      </c>
      <c r="E30" s="5">
        <f>$B$8+A30</f>
        <v/>
      </c>
    </row>
    <row r="31">
      <c r="A31" s="5" t="n">
        <v>14</v>
      </c>
      <c r="B31" s="5">
        <f>$B$7+A31</f>
        <v/>
      </c>
      <c r="C31" s="12">
        <f>IF(A31&lt;=15,$B$5,0)</f>
        <v/>
      </c>
      <c r="D31" s="13">
        <f>(D30+C31)*(1+$B$6/100)</f>
        <v/>
      </c>
      <c r="E31" s="5">
        <f>$B$8+A31</f>
        <v/>
      </c>
    </row>
    <row r="32">
      <c r="A32" s="5" t="n">
        <v>15</v>
      </c>
      <c r="B32" s="5">
        <f>$B$7+A32</f>
        <v/>
      </c>
      <c r="C32" s="12">
        <f>IF(A32&lt;=15,$B$5,0)</f>
        <v/>
      </c>
      <c r="D32" s="13">
        <f>(D31+C32)*(1+$B$6/100)</f>
        <v/>
      </c>
      <c r="E32" s="5">
        <f>$B$8+A32</f>
        <v/>
      </c>
    </row>
    <row r="33">
      <c r="A33" s="5" t="n">
        <v>16</v>
      </c>
      <c r="B33" s="5">
        <f>$B$7+A33</f>
        <v/>
      </c>
      <c r="C33" s="12">
        <f>IF(A33&lt;=15,$B$5,0)</f>
        <v/>
      </c>
      <c r="D33" s="13">
        <f>(D32+C33)*(1+$B$6/100)</f>
        <v/>
      </c>
      <c r="E33" s="5">
        <f>$B$8+A33</f>
        <v/>
      </c>
    </row>
    <row r="34">
      <c r="A34" s="5" t="n">
        <v>17</v>
      </c>
      <c r="B34" s="5">
        <f>$B$7+A34</f>
        <v/>
      </c>
      <c r="C34" s="12">
        <f>IF(A34&lt;=15,$B$5,0)</f>
        <v/>
      </c>
      <c r="D34" s="13">
        <f>(D33+C34)*(1+$B$6/100)</f>
        <v/>
      </c>
      <c r="E34" s="5">
        <f>$B$8+A34</f>
        <v/>
      </c>
    </row>
    <row r="35">
      <c r="A35" s="5" t="n">
        <v>18</v>
      </c>
      <c r="B35" s="5">
        <f>$B$7+A35</f>
        <v/>
      </c>
      <c r="C35" s="12">
        <f>IF(A35&lt;=15,$B$5,0)</f>
        <v/>
      </c>
      <c r="D35" s="13">
        <f>(D34+C35)*(1+$B$6/100)</f>
        <v/>
      </c>
      <c r="E35" s="5">
        <f>$B$8+A35</f>
        <v/>
      </c>
    </row>
    <row r="36">
      <c r="A36" s="5" t="n">
        <v>19</v>
      </c>
      <c r="B36" s="5">
        <f>$B$7+A36</f>
        <v/>
      </c>
      <c r="C36" s="12">
        <f>IF(A36&lt;=15,$B$5,0)</f>
        <v/>
      </c>
      <c r="D36" s="13">
        <f>(D35+C36)*(1+$B$6/100)</f>
        <v/>
      </c>
      <c r="E36" s="5">
        <f>$B$8+A36</f>
        <v/>
      </c>
    </row>
    <row r="37">
      <c r="A37" s="5" t="n">
        <v>20</v>
      </c>
      <c r="B37" s="5">
        <f>$B$7+A37</f>
        <v/>
      </c>
      <c r="C37" s="12">
        <f>IF(A37&lt;=15,$B$5,0)</f>
        <v/>
      </c>
      <c r="D37" s="13">
        <f>(D36+C37)*(1+$B$6/100)</f>
        <v/>
      </c>
      <c r="E37" s="5">
        <f>$B$8+A37</f>
        <v/>
      </c>
    </row>
    <row r="38">
      <c r="A38" s="5" t="n">
        <v>21</v>
      </c>
      <c r="B38" s="5">
        <f>$B$7+A38</f>
        <v/>
      </c>
      <c r="C38" s="12">
        <f>IF(A38&lt;=15,$B$5,0)</f>
        <v/>
      </c>
      <c r="D38" s="13">
        <f>(D37+C38)*(1+$B$6/100)</f>
        <v/>
      </c>
      <c r="E38" s="5">
        <f>$B$8+A38</f>
        <v/>
      </c>
    </row>
    <row r="40">
      <c r="A40" s="14" t="inlineStr">
        <is>
          <t>Interest is tax-free and deposits get the old-regime deduction up to ₹1.5 lakh a year. The account can also close early when she marries after 18. Rates change every quarter, so a 21-year figure is an estimate.</t>
        </is>
      </c>
    </row>
    <row r="42">
      <c r="A42" s="15" t="inlineStr">
        <is>
          <t>Live version with every option side by side: https://paisatools.co.in/sukanya-samriddhi-calculator</t>
        </is>
      </c>
    </row>
    <row r="43">
      <c r="A43" s="2" t="inlineStr">
        <is>
          <t>Sukanya Samriddhi calculator · Free template by PaisaTools (paisatools.co.in) · CC BY 4.0: share and adapt with credit.</t>
        </is>
      </c>
    </row>
    <row r="44">
      <c r="A44" s="2" t="inlineStr">
        <is>
          <t>Estimates on the reducing balance at rate ÷ 12. Your bank may differ by rounding and posting dates. Not financial advice.</t>
        </is>
      </c>
    </row>
  </sheetData>
  <hyperlinks>
    <hyperlink xmlns:r="http://schemas.openxmlformats.org/officeDocument/2006/relationships" ref="A4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2026-10-22T17:43:07Z</dcterms:created>
  <dcterms:modified xmlns:dcterms="http://purl.org/dc/terms/" xmlns:xsi="http://www.w3.org/2001/XMLSchema-instance" xsi:type="dcterms:W3CDTF">2026-10-22T17:43:07Z</dcterms:modified>
</cp:coreProperties>
</file>